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an Çılman\Desktop\İTÜSEM\Finansal Excel Dökumanları\Şablonlar\"/>
    </mc:Choice>
  </mc:AlternateContent>
  <bookViews>
    <workbookView xWindow="120" yWindow="45" windowWidth="15195" windowHeight="9720"/>
  </bookViews>
  <sheets>
    <sheet name="Instructions" sheetId="11" r:id="rId1"/>
    <sheet name="Questions" sheetId="5" r:id="rId2"/>
    <sheet name="Assessment Charts" sheetId="9" r:id="rId3"/>
    <sheet name="Recommendations" sheetId="8" r:id="rId4"/>
    <sheet name="Factor Assessment" sheetId="7" r:id="rId5"/>
  </sheets>
  <calcPr calcId="152511"/>
</workbook>
</file>

<file path=xl/calcChain.xml><?xml version="1.0" encoding="utf-8"?>
<calcChain xmlns="http://schemas.openxmlformats.org/spreadsheetml/2006/main">
  <c r="J3" i="7" l="1"/>
  <c r="K3" i="7"/>
  <c r="L3" i="7"/>
  <c r="M3" i="7"/>
  <c r="N3" i="7"/>
  <c r="J4" i="7"/>
  <c r="K4" i="7"/>
  <c r="L4" i="7"/>
  <c r="M4" i="7"/>
  <c r="N4" i="7"/>
  <c r="J5" i="7"/>
  <c r="K5" i="7"/>
  <c r="L5" i="7"/>
  <c r="M5" i="7"/>
  <c r="N5" i="7"/>
  <c r="J6" i="7"/>
  <c r="K6" i="7"/>
  <c r="L6" i="7"/>
  <c r="M6" i="7"/>
  <c r="N6" i="7"/>
  <c r="J7" i="7"/>
  <c r="K7" i="7"/>
  <c r="L7" i="7"/>
  <c r="M7" i="7"/>
  <c r="N7" i="7"/>
  <c r="J8" i="7"/>
  <c r="K8" i="7"/>
  <c r="L8" i="7"/>
  <c r="M8" i="7"/>
  <c r="N8" i="7"/>
  <c r="J10" i="7"/>
  <c r="K10" i="7"/>
  <c r="L10" i="7"/>
  <c r="M10" i="7"/>
  <c r="N10" i="7"/>
  <c r="J11" i="7"/>
  <c r="K11" i="7"/>
  <c r="L11" i="7"/>
  <c r="M11" i="7"/>
  <c r="N11" i="7"/>
  <c r="J12" i="7"/>
  <c r="K12" i="7"/>
  <c r="L12" i="7"/>
  <c r="M12" i="7"/>
  <c r="N12" i="7"/>
  <c r="J13" i="7"/>
  <c r="K13" i="7"/>
  <c r="L13" i="7"/>
  <c r="M13" i="7"/>
  <c r="N13" i="7"/>
  <c r="J14" i="7"/>
  <c r="K14" i="7"/>
  <c r="L14" i="7"/>
  <c r="M14" i="7"/>
  <c r="N14" i="7"/>
  <c r="J15" i="7"/>
  <c r="K15" i="7"/>
  <c r="L15" i="7"/>
  <c r="M15" i="7"/>
  <c r="N15" i="7"/>
  <c r="J17" i="7"/>
  <c r="K17" i="7"/>
  <c r="L17" i="7"/>
  <c r="M17" i="7"/>
  <c r="N17" i="7"/>
  <c r="J18" i="7"/>
  <c r="K18" i="7"/>
  <c r="L18" i="7"/>
  <c r="M18" i="7"/>
  <c r="N18" i="7"/>
  <c r="J19" i="7"/>
  <c r="K19" i="7"/>
  <c r="L19" i="7"/>
  <c r="M19" i="7"/>
  <c r="N19" i="7"/>
  <c r="J20" i="7"/>
  <c r="K20" i="7"/>
  <c r="L20" i="7"/>
  <c r="M20" i="7"/>
  <c r="N20" i="7"/>
  <c r="J21" i="7"/>
  <c r="K21" i="7"/>
  <c r="L21" i="7"/>
  <c r="M21" i="7"/>
  <c r="N21" i="7"/>
  <c r="J22" i="7"/>
  <c r="K22" i="7"/>
  <c r="L22" i="7"/>
  <c r="M22" i="7"/>
  <c r="N22" i="7"/>
  <c r="J23" i="7"/>
  <c r="K23" i="7"/>
  <c r="L23" i="7"/>
  <c r="M23" i="7"/>
  <c r="N23" i="7"/>
  <c r="A29" i="7"/>
  <c r="A30" i="7"/>
  <c r="A31" i="7"/>
  <c r="A34" i="7"/>
  <c r="A35" i="7"/>
  <c r="A36" i="7"/>
  <c r="A37" i="7"/>
  <c r="A38" i="7"/>
  <c r="A39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D2" i="5"/>
  <c r="A2" i="8" s="1"/>
  <c r="D3" i="5"/>
  <c r="A3" i="8" s="1"/>
  <c r="D4" i="5"/>
  <c r="A4" i="8" s="1"/>
  <c r="D5" i="5"/>
  <c r="A5" i="8" s="1"/>
  <c r="D6" i="5"/>
  <c r="A6" i="8" s="1"/>
  <c r="D7" i="5"/>
  <c r="A7" i="8" s="1"/>
  <c r="D8" i="5"/>
  <c r="A8" i="8" s="1"/>
  <c r="D9" i="5"/>
  <c r="A9" i="8" s="1"/>
  <c r="D10" i="5"/>
  <c r="A10" i="8" s="1"/>
  <c r="D11" i="5"/>
  <c r="A11" i="8" s="1"/>
  <c r="D12" i="5"/>
  <c r="A12" i="8" s="1"/>
  <c r="D13" i="5"/>
  <c r="A13" i="8" s="1"/>
  <c r="D14" i="5"/>
  <c r="A14" i="8" s="1"/>
  <c r="D15" i="5"/>
  <c r="A15" i="8" s="1"/>
  <c r="D16" i="5"/>
  <c r="A16" i="8" s="1"/>
  <c r="D17" i="5"/>
  <c r="A17" i="8" s="1"/>
  <c r="D18" i="5"/>
  <c r="A18" i="8" s="1"/>
  <c r="D19" i="5"/>
  <c r="A19" i="8" s="1"/>
  <c r="D20" i="5"/>
  <c r="A20" i="8" s="1"/>
  <c r="D21" i="5"/>
  <c r="A21" i="8" s="1"/>
  <c r="D22" i="5"/>
  <c r="A22" i="8" s="1"/>
  <c r="D23" i="5"/>
  <c r="A23" i="8" s="1"/>
  <c r="D24" i="5"/>
  <c r="A24" i="8" s="1"/>
  <c r="D25" i="5"/>
  <c r="D26" i="5"/>
  <c r="A26" i="8" s="1"/>
  <c r="D27" i="5"/>
  <c r="A27" i="8" s="1"/>
  <c r="D28" i="5"/>
  <c r="A28" i="8" s="1"/>
  <c r="D29" i="5"/>
  <c r="A29" i="8" s="1"/>
  <c r="D30" i="5"/>
  <c r="A30" i="8" s="1"/>
  <c r="D31" i="5"/>
  <c r="D32" i="5"/>
  <c r="D33" i="5"/>
  <c r="F10" i="7" s="1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F17" i="7" s="1"/>
  <c r="D59" i="5"/>
  <c r="D60" i="5"/>
  <c r="D61" i="5"/>
  <c r="D62" i="5"/>
  <c r="D63" i="5"/>
  <c r="D64" i="5"/>
  <c r="D65" i="5"/>
  <c r="F19" i="7" s="1"/>
  <c r="D66" i="5"/>
  <c r="D67" i="5"/>
  <c r="D68" i="5"/>
  <c r="D69" i="5"/>
  <c r="D70" i="5"/>
  <c r="D71" i="5"/>
  <c r="D72" i="5"/>
  <c r="D73" i="5"/>
  <c r="D74" i="5"/>
  <c r="D75" i="5"/>
  <c r="D76" i="5"/>
  <c r="D77" i="5"/>
  <c r="F22" i="7" s="1"/>
  <c r="D78" i="5"/>
  <c r="D79" i="5"/>
  <c r="D80" i="5"/>
  <c r="D81" i="5"/>
  <c r="A25" i="8"/>
  <c r="B47" i="7" l="1"/>
  <c r="F21" i="7"/>
  <c r="F18" i="7"/>
  <c r="B54" i="7" s="1"/>
  <c r="F11" i="7"/>
  <c r="G9" i="7" s="1"/>
  <c r="B30" i="7" s="1"/>
  <c r="F8" i="7"/>
  <c r="F6" i="7"/>
  <c r="F5" i="7"/>
  <c r="F7" i="7"/>
  <c r="F20" i="7"/>
  <c r="F13" i="7"/>
  <c r="F15" i="7"/>
  <c r="G13" i="7" s="1"/>
  <c r="B37" i="7" s="1"/>
  <c r="F4" i="7"/>
  <c r="G3" i="7" s="1"/>
  <c r="B34" i="7" s="1"/>
  <c r="F3" i="7"/>
  <c r="F14" i="7"/>
  <c r="F12" i="7"/>
  <c r="D12" i="7" s="1"/>
  <c r="B42" i="7"/>
  <c r="G20" i="7"/>
  <c r="B39" i="7" s="1"/>
  <c r="D20" i="7"/>
  <c r="B56" i="7"/>
  <c r="D17" i="7"/>
  <c r="G17" i="7"/>
  <c r="B38" i="7" s="1"/>
  <c r="B53" i="7"/>
  <c r="D14" i="7"/>
  <c r="B51" i="7"/>
  <c r="D13" i="7"/>
  <c r="B50" i="7"/>
  <c r="B49" i="7"/>
  <c r="B58" i="7"/>
  <c r="D22" i="7"/>
  <c r="D21" i="7"/>
  <c r="B57" i="7"/>
  <c r="B55" i="7"/>
  <c r="D19" i="7"/>
  <c r="D15" i="7"/>
  <c r="B48" i="7"/>
  <c r="D11" i="7"/>
  <c r="B46" i="7"/>
  <c r="D8" i="7"/>
  <c r="G6" i="7"/>
  <c r="B35" i="7" s="1"/>
  <c r="D10" i="7"/>
  <c r="D4" i="7"/>
  <c r="G10" i="7" l="1"/>
  <c r="B36" i="7" s="1"/>
  <c r="B52" i="7"/>
  <c r="G16" i="7"/>
  <c r="B31" i="7" s="1"/>
  <c r="B44" i="7"/>
  <c r="D6" i="7"/>
  <c r="B43" i="7"/>
  <c r="D5" i="7"/>
  <c r="D18" i="7"/>
  <c r="B41" i="7"/>
  <c r="D3" i="7"/>
  <c r="G2" i="7"/>
  <c r="B45" i="7"/>
  <c r="D7" i="7"/>
  <c r="B29" i="7" l="1"/>
  <c r="G23" i="7"/>
</calcChain>
</file>

<file path=xl/sharedStrings.xml><?xml version="1.0" encoding="utf-8"?>
<sst xmlns="http://schemas.openxmlformats.org/spreadsheetml/2006/main" count="339" uniqueCount="229">
  <si>
    <t>Number</t>
  </si>
  <si>
    <t>Ease of Finding</t>
  </si>
  <si>
    <t>Spending Pattern</t>
  </si>
  <si>
    <t>Customer Characteristics</t>
  </si>
  <si>
    <t>$ Value of Sale</t>
  </si>
  <si>
    <t>Repeat Sales</t>
  </si>
  <si>
    <t>Ongoing Sales Support</t>
  </si>
  <si>
    <t>Customer Value to Company</t>
  </si>
  <si>
    <t>Factor</t>
  </si>
  <si>
    <t>Target</t>
  </si>
  <si>
    <t>Excellent</t>
  </si>
  <si>
    <t>Rating</t>
  </si>
  <si>
    <t>EASY SALES</t>
  </si>
  <si>
    <t>GREAT CUSTOMERS</t>
  </si>
  <si>
    <t>Value to Customer</t>
  </si>
  <si>
    <t>Customer Acquisition Cost</t>
  </si>
  <si>
    <t>LONG LIFE</t>
  </si>
  <si>
    <t>Profit per Sale</t>
  </si>
  <si>
    <t>Investment Required</t>
  </si>
  <si>
    <t>Compensating Tactics</t>
  </si>
  <si>
    <t>Competitive Advantage</t>
  </si>
  <si>
    <t>Price/Value Relationship</t>
  </si>
  <si>
    <t>Entry Points</t>
  </si>
  <si>
    <t>Sales Support Required</t>
  </si>
  <si>
    <t>Promotional Activities</t>
  </si>
  <si>
    <t>Margins</t>
  </si>
  <si>
    <t xml:space="preserve">Up-Selling and Cross-Selling </t>
  </si>
  <si>
    <t>Ongoing Product Cost</t>
  </si>
  <si>
    <t>To Enter Business</t>
  </si>
  <si>
    <t>To Keep Market Share</t>
  </si>
  <si>
    <t>Low</t>
  </si>
  <si>
    <t>High</t>
  </si>
  <si>
    <t>Easy</t>
  </si>
  <si>
    <t>Prolific</t>
  </si>
  <si>
    <t>Many</t>
  </si>
  <si>
    <t>Important</t>
  </si>
  <si>
    <t xml:space="preserve">Low </t>
  </si>
  <si>
    <t>Little</t>
  </si>
  <si>
    <t>Much</t>
  </si>
  <si>
    <t>Average</t>
  </si>
  <si>
    <t>Poor</t>
  </si>
  <si>
    <t>Tactics</t>
  </si>
  <si>
    <t>Yes</t>
  </si>
  <si>
    <t>No</t>
  </si>
  <si>
    <t>SCORE</t>
  </si>
  <si>
    <t>To Stay on the Cutting Edge</t>
  </si>
  <si>
    <t>Questions</t>
  </si>
  <si>
    <t>Business Model Effectiveness Score</t>
  </si>
  <si>
    <t xml:space="preserve">Your Product or Service is inexpensive or you have low margins  </t>
  </si>
  <si>
    <t>Opportunities for repeat or add-on sales are limited</t>
  </si>
  <si>
    <t>Prospects and customers find it difficult to locate your business</t>
  </si>
  <si>
    <t>Prospects and customers are unaware of your products, services, or business</t>
  </si>
  <si>
    <t>Strongly Disagree</t>
  </si>
  <si>
    <t>Strongly Agree</t>
  </si>
  <si>
    <t>N2</t>
  </si>
  <si>
    <t>N3</t>
  </si>
  <si>
    <t>N4</t>
  </si>
  <si>
    <t>N1</t>
  </si>
  <si>
    <t>EF1</t>
  </si>
  <si>
    <t>EF2</t>
  </si>
  <si>
    <t>EF3</t>
  </si>
  <si>
    <t>EF4</t>
  </si>
  <si>
    <t>EF5</t>
  </si>
  <si>
    <t>EF6</t>
  </si>
  <si>
    <t xml:space="preserve">There are industry, trade, or consumer publications (print or electronic) targeted to your market/customers </t>
  </si>
  <si>
    <t>Customers can not be identified through purchased lists</t>
  </si>
  <si>
    <t>Events or trade shows do not targeted to your market/customers</t>
  </si>
  <si>
    <t>There are no distribution market services your market</t>
  </si>
  <si>
    <t>Customers do not know where to look for your organization</t>
  </si>
  <si>
    <t>There are no social or professional organizations related to your business your Prospects or Customers belong to</t>
  </si>
  <si>
    <t>SP1</t>
  </si>
  <si>
    <t>SP2</t>
  </si>
  <si>
    <t>SP3</t>
  </si>
  <si>
    <t>SP4</t>
  </si>
  <si>
    <t>The sale is based upon practical considerations rather than emotional considerations</t>
  </si>
  <si>
    <t>The product or service is not a high priority item</t>
  </si>
  <si>
    <t>The business does have the resources to support an intensive sales effort</t>
  </si>
  <si>
    <t>The product or service needs to be purchased only once</t>
  </si>
  <si>
    <t>Good</t>
  </si>
  <si>
    <t>DV1</t>
  </si>
  <si>
    <t>DV2</t>
  </si>
  <si>
    <t>DV3</t>
  </si>
  <si>
    <t>DV4</t>
  </si>
  <si>
    <t>Products require customization</t>
  </si>
  <si>
    <t xml:space="preserve">There are limited opportunities for follow-up sales  </t>
  </si>
  <si>
    <t>There are many competitors in your market niche</t>
  </si>
  <si>
    <t xml:space="preserve">Sale support is required </t>
  </si>
  <si>
    <t>DV5</t>
  </si>
  <si>
    <t xml:space="preserve">Sales cycle is very long </t>
  </si>
  <si>
    <t>RS1</t>
  </si>
  <si>
    <t>RS2</t>
  </si>
  <si>
    <t>RS3</t>
  </si>
  <si>
    <t>Score</t>
  </si>
  <si>
    <t>Fair</t>
  </si>
  <si>
    <t>Assessment</t>
  </si>
  <si>
    <t xml:space="preserve">Neither  </t>
  </si>
  <si>
    <t>Agree</t>
  </si>
  <si>
    <t xml:space="preserve"> </t>
  </si>
  <si>
    <t xml:space="preserve">Disagree </t>
  </si>
  <si>
    <t>The dollar value of each sale is small</t>
  </si>
  <si>
    <t>Customer service costs are high</t>
  </si>
  <si>
    <t>The purchase is a low-priority decision</t>
  </si>
  <si>
    <t>Your business sales staff is small</t>
  </si>
  <si>
    <t>RS4</t>
  </si>
  <si>
    <t>OS1</t>
  </si>
  <si>
    <t>OS2</t>
  </si>
  <si>
    <t>OS3</t>
  </si>
  <si>
    <t>OS4</t>
  </si>
  <si>
    <t>OS5</t>
  </si>
  <si>
    <t>Customers are buying and expected result instead of a defined product or service</t>
  </si>
  <si>
    <t>Customer statisifaction depends upon the application</t>
  </si>
  <si>
    <t>The Product or Service is new and customers are not familiar with its operation or process</t>
  </si>
  <si>
    <t>Product or Service is customized to the customer's application</t>
  </si>
  <si>
    <t>Product or Service interfaces with multiple other product or services</t>
  </si>
  <si>
    <t>Product or Service is sold through a distribution network</t>
  </si>
  <si>
    <t>Practicality is more influential on the Customer's buying decision than fun or emotion</t>
  </si>
  <si>
    <t>Customers aren't confident of the purchasing process</t>
  </si>
  <si>
    <t>Purchases can easily be delayed or postponed</t>
  </si>
  <si>
    <t>You have a limited number of contacts with any one customer</t>
  </si>
  <si>
    <t>ITC1</t>
  </si>
  <si>
    <t>ITC2</t>
  </si>
  <si>
    <t>ITC3</t>
  </si>
  <si>
    <t>ITC4</t>
  </si>
  <si>
    <t>ITC5</t>
  </si>
  <si>
    <t>How Important are you to Customer</t>
  </si>
  <si>
    <t>CA1</t>
  </si>
  <si>
    <t>CA2</t>
  </si>
  <si>
    <t>CA3</t>
  </si>
  <si>
    <t>CA4</t>
  </si>
  <si>
    <t>CA5</t>
  </si>
  <si>
    <t>Distribution channel is involved with the product or service</t>
  </si>
  <si>
    <t>Competitors are established in the market</t>
  </si>
  <si>
    <t>Business has fewer resources than competitors</t>
  </si>
  <si>
    <t>Customers can quickly tell which product or service is best</t>
  </si>
  <si>
    <t>Buyers are willing to shop for the best product or service</t>
  </si>
  <si>
    <t>PV1</t>
  </si>
  <si>
    <t>PV2</t>
  </si>
  <si>
    <t>PV3</t>
  </si>
  <si>
    <t>PV4</t>
  </si>
  <si>
    <t>Customers consider product or service a discretionary purchase</t>
  </si>
  <si>
    <t>There are many other options to purchasing</t>
  </si>
  <si>
    <t>Products or Services are not well known or unproven</t>
  </si>
  <si>
    <t>Customers are cost-conscious or value -oriented</t>
  </si>
  <si>
    <t>EP1</t>
  </si>
  <si>
    <t>EP2</t>
  </si>
  <si>
    <t>EP3</t>
  </si>
  <si>
    <t>EP4</t>
  </si>
  <si>
    <t>Market is highly competitive</t>
  </si>
  <si>
    <t>Customers may not elect to purchase product or service</t>
  </si>
  <si>
    <t xml:space="preserve">The sale is to a customer that provides limited revenue opportunity </t>
  </si>
  <si>
    <t>People have a short buying process</t>
  </si>
  <si>
    <t>SS1</t>
  </si>
  <si>
    <t>SS2</t>
  </si>
  <si>
    <t>SS3</t>
  </si>
  <si>
    <t>SS4</t>
  </si>
  <si>
    <t xml:space="preserve">Business has a complex or unknown product or service </t>
  </si>
  <si>
    <t>Sales revenue generate from each customer are low</t>
  </si>
  <si>
    <t>Business's resources are low</t>
  </si>
  <si>
    <t xml:space="preserve">Customers and Prospects are widely dispersed </t>
  </si>
  <si>
    <t>Purchase is not a high priority for the customer</t>
  </si>
  <si>
    <t>SS5</t>
  </si>
  <si>
    <t>PA1</t>
  </si>
  <si>
    <t>PA2</t>
  </si>
  <si>
    <t>PA3</t>
  </si>
  <si>
    <t>PA4</t>
  </si>
  <si>
    <t>Customers are difficult to locate</t>
  </si>
  <si>
    <t>Unsure of when a customer will purchase</t>
  </si>
  <si>
    <t>Low to moderate princing and average sale value</t>
  </si>
  <si>
    <t xml:space="preserve">Need to establish a new brand, product or service against established compeitition </t>
  </si>
  <si>
    <t>PA5</t>
  </si>
  <si>
    <t>Business has a new category of product or service</t>
  </si>
  <si>
    <t>HM1</t>
  </si>
  <si>
    <t>The margin and sales volume are not sufficent to cover operating costs and profit</t>
  </si>
  <si>
    <t>US1</t>
  </si>
  <si>
    <t>US2</t>
  </si>
  <si>
    <t>US3</t>
  </si>
  <si>
    <t>US4</t>
  </si>
  <si>
    <t>A purchase is rarely made</t>
  </si>
  <si>
    <t>Sales costs to purchase price is relatively high</t>
  </si>
  <si>
    <t>Future customer contact is unlikely</t>
  </si>
  <si>
    <t>Customer purchase is not a high priority item</t>
  </si>
  <si>
    <t>PC1</t>
  </si>
  <si>
    <t>There is turnover in customer contacts who use product or service</t>
  </si>
  <si>
    <t>PC2</t>
  </si>
  <si>
    <t>PC3</t>
  </si>
  <si>
    <t>The market has many rapid changes</t>
  </si>
  <si>
    <t>PC4</t>
  </si>
  <si>
    <t>PC5</t>
  </si>
  <si>
    <t>Customers don't have the knowledge to adjust for or correct small problems</t>
  </si>
  <si>
    <t>Product or service replaces a well know product or service</t>
  </si>
  <si>
    <t>Recommendations</t>
  </si>
  <si>
    <t>Compensation Strategies</t>
  </si>
  <si>
    <t>Improve reasons to purchase (Develop sense of urgency, better value proposition, etc.)</t>
  </si>
  <si>
    <t>Develop a devoted distribution channel</t>
  </si>
  <si>
    <t>Ensure placement of product or service and/or promotional materials where customers are</t>
  </si>
  <si>
    <t>Become part of a network of business serving customer needs</t>
  </si>
  <si>
    <t>Index</t>
  </si>
  <si>
    <t>ME1</t>
  </si>
  <si>
    <t>ME2</t>
  </si>
  <si>
    <t>ME3</t>
  </si>
  <si>
    <t>Business Concept is untested</t>
  </si>
  <si>
    <t>Product Lifecycle is short or compeitor's product lifecycle is shorter</t>
  </si>
  <si>
    <t>Business has limited resources to draw upon</t>
  </si>
  <si>
    <t>ME4</t>
  </si>
  <si>
    <t>Business has a major competitor or highly competitive market</t>
  </si>
  <si>
    <t>MSR1</t>
  </si>
  <si>
    <t>MSR2</t>
  </si>
  <si>
    <t>MSR3</t>
  </si>
  <si>
    <t>MSR4</t>
  </si>
  <si>
    <t>MSR5</t>
  </si>
  <si>
    <t>TL1</t>
  </si>
  <si>
    <t>TL2</t>
  </si>
  <si>
    <t>TL3</t>
  </si>
  <si>
    <t>TL4</t>
  </si>
  <si>
    <t>TL5</t>
  </si>
  <si>
    <t xml:space="preserve">Customers do not perceive any significant differences between products </t>
  </si>
  <si>
    <t>Large established competitor already exists in market</t>
  </si>
  <si>
    <t>Alternative low-cost marketing methods (events, trade shows, associations and users groups) not viable</t>
  </si>
  <si>
    <t>Business unlikely to gain compeititive advantage through sales and/or distribution tactics</t>
  </si>
  <si>
    <t>Marketing and promotion costs are high</t>
  </si>
  <si>
    <t xml:space="preserve">Customers are heat seekers (gadget and/or new technology lovers) </t>
  </si>
  <si>
    <t>Customers rely on cutting edge products for status</t>
  </si>
  <si>
    <t>New technology significantly reduces costs or increases productivity</t>
  </si>
  <si>
    <t>Rapid product or service changes happen within the industry repeatedly</t>
  </si>
  <si>
    <t>Current technology has well know deficiencies or limitations</t>
  </si>
  <si>
    <t xml:space="preserve">Consolidate several products and/or services into high dollar offering that will justify investment in finding a few customers </t>
  </si>
  <si>
    <t>Find new customers through current customers and/or referrals</t>
  </si>
  <si>
    <t>Create a cooperative marketing campaign with other businesses serving the same market or having similar problems finding customers in target market</t>
  </si>
  <si>
    <t>Offer classes, seminars and/or participate in trade shows to attract prospective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</si>
</sst>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  <charset val="16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2" borderId="0" xfId="0" applyFont="1" applyFill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6" xfId="0" applyBorder="1" applyAlignment="1"/>
    <xf numFmtId="9" fontId="0" fillId="0" borderId="0" xfId="1" applyFont="1"/>
    <xf numFmtId="9" fontId="0" fillId="0" borderId="1" xfId="1" applyFont="1" applyBorder="1" applyAlignment="1">
      <alignment horizontal="center"/>
    </xf>
    <xf numFmtId="9" fontId="0" fillId="0" borderId="2" xfId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/>
    <xf numFmtId="0" fontId="3" fillId="2" borderId="12" xfId="0" applyFont="1" applyFill="1" applyBorder="1"/>
    <xf numFmtId="9" fontId="0" fillId="0" borderId="0" xfId="0" applyNumberFormat="1"/>
    <xf numFmtId="9" fontId="0" fillId="0" borderId="5" xfId="0" applyNumberFormat="1" applyBorder="1"/>
    <xf numFmtId="9" fontId="0" fillId="0" borderId="5" xfId="1" applyFont="1" applyBorder="1"/>
    <xf numFmtId="0" fontId="3" fillId="2" borderId="13" xfId="0" applyFont="1" applyFill="1" applyBorder="1"/>
    <xf numFmtId="0" fontId="0" fillId="0" borderId="0" xfId="0" applyAlignment="1">
      <alignment wrapText="1"/>
    </xf>
    <xf numFmtId="9" fontId="0" fillId="0" borderId="6" xfId="1" applyFont="1" applyBorder="1"/>
    <xf numFmtId="9" fontId="0" fillId="0" borderId="0" xfId="0" applyNumberForma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3" fillId="0" borderId="6" xfId="0" applyFont="1" applyBorder="1" applyAlignment="1"/>
    <xf numFmtId="0" fontId="0" fillId="0" borderId="6" xfId="0" applyBorder="1" applyAlignment="1"/>
    <xf numFmtId="0" fontId="0" fillId="0" borderId="0" xfId="0" applyFill="1" applyBorder="1" applyAlignment="1"/>
    <xf numFmtId="9" fontId="0" fillId="0" borderId="0" xfId="1" applyFont="1" applyAlignment="1"/>
  </cellXfs>
  <cellStyles count="2">
    <cellStyle name="Normal" xfId="0" builtinId="0"/>
    <cellStyle name="Percent" xfId="1" builtinId="5"/>
  </cellStyles>
  <dxfs count="12">
    <dxf>
      <fill>
        <patternFill>
          <bgColor indexed="11"/>
        </patternFill>
      </fill>
    </dxf>
    <dxf>
      <fill>
        <patternFill>
          <bgColor indexed="34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616451932606564"/>
          <c:y val="2.6075619295958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4378585086042084"/>
          <c:y val="0.26984168812265663"/>
          <c:w val="0.33938814531548805"/>
          <c:h val="0.56349293696201752"/>
        </c:manualLayout>
      </c:layout>
      <c:radarChart>
        <c:radarStyle val="filled"/>
        <c:varyColors val="0"/>
        <c:ser>
          <c:idx val="0"/>
          <c:order val="0"/>
          <c:tx>
            <c:v>Detail Factors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'Factor Assessment'!$A$41:$A$58</c:f>
              <c:strCache>
                <c:ptCount val="18"/>
                <c:pt idx="0">
                  <c:v>Number</c:v>
                </c:pt>
                <c:pt idx="1">
                  <c:v>Ease of Finding</c:v>
                </c:pt>
                <c:pt idx="2">
                  <c:v>Spending Pattern</c:v>
                </c:pt>
                <c:pt idx="3">
                  <c:v>$ Value of Sale</c:v>
                </c:pt>
                <c:pt idx="4">
                  <c:v>Repeat Sales</c:v>
                </c:pt>
                <c:pt idx="5">
                  <c:v>Ongoing Sales Support</c:v>
                </c:pt>
                <c:pt idx="6">
                  <c:v>How Important are you to Customer</c:v>
                </c:pt>
                <c:pt idx="7">
                  <c:v>Competitive Advantage</c:v>
                </c:pt>
                <c:pt idx="8">
                  <c:v>Price/Value Relationship</c:v>
                </c:pt>
                <c:pt idx="9">
                  <c:v>Entry Points</c:v>
                </c:pt>
                <c:pt idx="10">
                  <c:v>Sales Support Required</c:v>
                </c:pt>
                <c:pt idx="11">
                  <c:v>Promotional Activities</c:v>
                </c:pt>
                <c:pt idx="12">
                  <c:v>Margins</c:v>
                </c:pt>
                <c:pt idx="13">
                  <c:v>Up-Selling and Cross-Selling </c:v>
                </c:pt>
                <c:pt idx="14">
                  <c:v>Ongoing Product Cost</c:v>
                </c:pt>
                <c:pt idx="15">
                  <c:v>To Enter Business</c:v>
                </c:pt>
                <c:pt idx="16">
                  <c:v>To Keep Market Share</c:v>
                </c:pt>
                <c:pt idx="17">
                  <c:v>To Stay on the Cutting Edge</c:v>
                </c:pt>
              </c:strCache>
            </c:strRef>
          </c:cat>
          <c:val>
            <c:numRef>
              <c:f>'Factor Assessment'!$B$41:$B$58</c:f>
              <c:numCache>
                <c:formatCode>0%</c:formatCode>
                <c:ptCount val="18"/>
                <c:pt idx="0">
                  <c:v>0.6</c:v>
                </c:pt>
                <c:pt idx="1">
                  <c:v>0.66666666666666663</c:v>
                </c:pt>
                <c:pt idx="2">
                  <c:v>0.8</c:v>
                </c:pt>
                <c:pt idx="3">
                  <c:v>0.56000000000000005</c:v>
                </c:pt>
                <c:pt idx="4">
                  <c:v>0.7</c:v>
                </c:pt>
                <c:pt idx="5">
                  <c:v>0.44</c:v>
                </c:pt>
                <c:pt idx="6">
                  <c:v>0.44</c:v>
                </c:pt>
                <c:pt idx="7">
                  <c:v>0.84</c:v>
                </c:pt>
                <c:pt idx="8">
                  <c:v>1</c:v>
                </c:pt>
                <c:pt idx="9">
                  <c:v>0.2</c:v>
                </c:pt>
                <c:pt idx="10">
                  <c:v>1</c:v>
                </c:pt>
                <c:pt idx="11">
                  <c:v>0.6</c:v>
                </c:pt>
                <c:pt idx="12">
                  <c:v>0.2</c:v>
                </c:pt>
                <c:pt idx="13">
                  <c:v>0.3</c:v>
                </c:pt>
                <c:pt idx="14">
                  <c:v>0.36</c:v>
                </c:pt>
                <c:pt idx="15">
                  <c:v>0.3</c:v>
                </c:pt>
                <c:pt idx="16">
                  <c:v>0.2</c:v>
                </c:pt>
                <c:pt idx="17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630976"/>
        <c:axId val="260643976"/>
      </c:radarChart>
      <c:catAx>
        <c:axId val="534630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60643976"/>
        <c:crosses val="autoZero"/>
        <c:auto val="0"/>
        <c:lblAlgn val="ctr"/>
        <c:lblOffset val="100"/>
        <c:noMultiLvlLbl val="0"/>
      </c:catAx>
      <c:valAx>
        <c:axId val="260643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34630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51816203386953"/>
          <c:y val="0.5253975847543173"/>
          <c:w val="0.22717026351087558"/>
          <c:h val="5.23810599294384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85823754789274"/>
          <c:y val="2.715654952076678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3563240431970292"/>
          <c:y val="0.27156549520766793"/>
          <c:w val="0.33620721104152734"/>
          <c:h val="0.56070287539936103"/>
        </c:manualLayout>
      </c:layout>
      <c:radarChart>
        <c:radarStyle val="filled"/>
        <c:varyColors val="0"/>
        <c:ser>
          <c:idx val="0"/>
          <c:order val="0"/>
          <c:tx>
            <c:v>Primary Factors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'Factor Assessment'!$A$34:$A$39</c:f>
              <c:strCache>
                <c:ptCount val="6"/>
                <c:pt idx="0">
                  <c:v>Customer Characteristics</c:v>
                </c:pt>
                <c:pt idx="1">
                  <c:v>Customer Value to Company</c:v>
                </c:pt>
                <c:pt idx="2">
                  <c:v>Value to Customer</c:v>
                </c:pt>
                <c:pt idx="3">
                  <c:v>Customer Acquisition Cost</c:v>
                </c:pt>
                <c:pt idx="4">
                  <c:v>Profit per Sale</c:v>
                </c:pt>
                <c:pt idx="5">
                  <c:v>Investment Required</c:v>
                </c:pt>
              </c:strCache>
            </c:strRef>
          </c:cat>
          <c:val>
            <c:numRef>
              <c:f>'Factor Assessment'!$B$34:$B$39</c:f>
              <c:numCache>
                <c:formatCode>0%</c:formatCode>
                <c:ptCount val="6"/>
                <c:pt idx="0">
                  <c:v>0.68888888888888877</c:v>
                </c:pt>
                <c:pt idx="1">
                  <c:v>0.56666666666666665</c:v>
                </c:pt>
                <c:pt idx="2">
                  <c:v>0.76000000000000012</c:v>
                </c:pt>
                <c:pt idx="3">
                  <c:v>0.6</c:v>
                </c:pt>
                <c:pt idx="4">
                  <c:v>0.28666666666666668</c:v>
                </c:pt>
                <c:pt idx="5">
                  <c:v>0.23333333333333331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644760"/>
        <c:axId val="655979000"/>
      </c:radarChart>
      <c:catAx>
        <c:axId val="260644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5979000"/>
        <c:crosses val="autoZero"/>
        <c:auto val="0"/>
        <c:lblAlgn val="ctr"/>
        <c:lblOffset val="100"/>
        <c:noMultiLvlLbl val="0"/>
      </c:catAx>
      <c:valAx>
        <c:axId val="655979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60644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560657097699297"/>
          <c:y val="0.52555910543130957"/>
          <c:w val="0.29673153253663437"/>
          <c:h val="5.27156549520767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44486727577786"/>
          <c:y val="9.53549556305462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291030669947347"/>
          <c:y val="0.24509862586795791"/>
          <c:w val="0.23950392838289841"/>
          <c:h val="0.61519755092857487"/>
        </c:manualLayout>
      </c:layout>
      <c:radarChart>
        <c:radarStyle val="filled"/>
        <c:varyColors val="0"/>
        <c:ser>
          <c:idx val="0"/>
          <c:order val="0"/>
          <c:tx>
            <c:v>Assessment Summary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'Factor Assessment'!$A$29:$A$31</c:f>
              <c:strCache>
                <c:ptCount val="3"/>
                <c:pt idx="0">
                  <c:v>GREAT CUSTOMERS</c:v>
                </c:pt>
                <c:pt idx="1">
                  <c:v>EASY SALES</c:v>
                </c:pt>
                <c:pt idx="2">
                  <c:v>LONG LIFE</c:v>
                </c:pt>
              </c:strCache>
            </c:strRef>
          </c:cat>
          <c:val>
            <c:numRef>
              <c:f>'Factor Assessment'!$B$29:$B$31</c:f>
              <c:numCache>
                <c:formatCode>0%</c:formatCode>
                <c:ptCount val="3"/>
                <c:pt idx="0">
                  <c:v>0.62777777777777766</c:v>
                </c:pt>
                <c:pt idx="1">
                  <c:v>0.68</c:v>
                </c:pt>
                <c:pt idx="2">
                  <c:v>0.25999999999999995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534664"/>
        <c:axId val="647536232"/>
      </c:radarChart>
      <c:catAx>
        <c:axId val="64753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47536232"/>
        <c:crosses val="autoZero"/>
        <c:auto val="0"/>
        <c:lblAlgn val="ctr"/>
        <c:lblOffset val="100"/>
        <c:noMultiLvlLbl val="0"/>
      </c:catAx>
      <c:valAx>
        <c:axId val="647536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47534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628985964727685"/>
          <c:y val="0.43872672165979287"/>
          <c:w val="0.40232046717991043"/>
          <c:h val="6.12747671246975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152400</xdr:rowOff>
    </xdr:from>
    <xdr:to>
      <xdr:col>14</xdr:col>
      <xdr:colOff>485775</xdr:colOff>
      <xdr:row>30</xdr:row>
      <xdr:rowOff>133350</xdr:rowOff>
    </xdr:to>
    <xdr:sp macro="" textlink="">
      <xdr:nvSpPr>
        <xdr:cNvPr id="2" name="TextBox 1"/>
        <xdr:cNvSpPr txBox="1"/>
      </xdr:nvSpPr>
      <xdr:spPr>
        <a:xfrm>
          <a:off x="323850" y="152400"/>
          <a:ext cx="8696325" cy="483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  <a:p>
          <a:pPr algn="ctr"/>
          <a:r>
            <a:rPr lang="en-US" sz="1400" b="1"/>
            <a:t>Instructions</a:t>
          </a:r>
        </a:p>
        <a:p>
          <a:endParaRPr lang="en-US" sz="1100"/>
        </a:p>
        <a:p>
          <a:r>
            <a:rPr lang="en-US" sz="1100"/>
            <a:t>1) On Questions</a:t>
          </a:r>
          <a:r>
            <a:rPr lang="en-US" sz="1100" baseline="0"/>
            <a:t> Tab assess your agreement (column "c"  combo box) with each of the 81 questions [Strongly agree to Strongly Disagree]</a:t>
          </a:r>
        </a:p>
        <a:p>
          <a:r>
            <a:rPr lang="en-US" sz="1100" baseline="0"/>
            <a:t>2) Review Business Mode's effectiveness by looking at each Assessment Chart and then Assessment Tab</a:t>
          </a:r>
        </a:p>
        <a:p>
          <a:r>
            <a:rPr lang="en-US" sz="1100" baseline="0"/>
            <a:t>3) Review Recommendations Tab for suggestions on improving Business Model Strength</a:t>
          </a:r>
        </a:p>
        <a:p>
          <a:endParaRPr lang="en-US" sz="1100" baseline="0"/>
        </a:p>
        <a:p>
          <a:r>
            <a:rPr lang="en-US" sz="1100" b="1" baseline="0"/>
            <a:t>Suggestions:</a:t>
          </a:r>
        </a:p>
        <a:p>
          <a:r>
            <a:rPr lang="en-US" sz="1100" baseline="0"/>
            <a:t>Review from Summary to Detail charts to determine which major areas to focus upon first rather than focusing upon detail items.  Creating a Business Model improvement program in this way is likely to yield the greatest results. </a:t>
          </a:r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pPr algn="ctr"/>
          <a:r>
            <a:rPr lang="en-US" sz="1400" b="1" baseline="0"/>
            <a:t>Support</a:t>
          </a:r>
        </a:p>
        <a:p>
          <a:pPr algn="l"/>
          <a:endParaRPr lang="en-US" sz="1100" baseline="0"/>
        </a:p>
        <a:p>
          <a:pPr algn="l"/>
          <a:r>
            <a:rPr lang="en-US" sz="1100" b="1" baseline="0"/>
            <a:t>Created and supported by:</a:t>
          </a:r>
        </a:p>
        <a:p>
          <a:pPr algn="l"/>
          <a:r>
            <a:rPr lang="en-US" sz="1100" baseline="0"/>
            <a:t>Brian K Seitz</a:t>
          </a:r>
        </a:p>
        <a:p>
          <a:pPr algn="l"/>
          <a:r>
            <a:rPr lang="en-US" sz="1100" baseline="0"/>
            <a:t>Intellectual Arbitrage Group</a:t>
          </a:r>
        </a:p>
        <a:p>
          <a:pPr algn="l"/>
          <a:r>
            <a:rPr lang="en-US" sz="1100" baseline="0"/>
            <a:t>Bseitz@intelarbgrp.org</a:t>
          </a:r>
        </a:p>
        <a:p>
          <a:pPr algn="l"/>
          <a:r>
            <a:rPr lang="en-US" sz="1100" baseline="0"/>
            <a:t>Briankseitz@earthlink.net</a:t>
          </a:r>
        </a:p>
        <a:p>
          <a:pPr algn="l"/>
          <a:endParaRPr lang="en-US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21</xdr:row>
      <xdr:rowOff>57150</xdr:rowOff>
    </xdr:from>
    <xdr:to>
      <xdr:col>11</xdr:col>
      <xdr:colOff>171450</xdr:colOff>
      <xdr:row>55</xdr:row>
      <xdr:rowOff>0</xdr:rowOff>
    </xdr:to>
    <xdr:graphicFrame macro="">
      <xdr:nvGraphicFramePr>
        <xdr:cNvPr id="30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276224</xdr:colOff>
      <xdr:row>0</xdr:row>
      <xdr:rowOff>133350</xdr:rowOff>
    </xdr:from>
    <xdr:to>
      <xdr:col>16</xdr:col>
      <xdr:colOff>542925</xdr:colOff>
      <xdr:row>20</xdr:row>
      <xdr:rowOff>85725</xdr:rowOff>
    </xdr:to>
    <xdr:graphicFrame macro="">
      <xdr:nvGraphicFramePr>
        <xdr:cNvPr id="307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114299</xdr:colOff>
      <xdr:row>0</xdr:row>
      <xdr:rowOff>123825</xdr:rowOff>
    </xdr:from>
    <xdr:to>
      <xdr:col>7</xdr:col>
      <xdr:colOff>123824</xdr:colOff>
      <xdr:row>20</xdr:row>
      <xdr:rowOff>85725</xdr:rowOff>
    </xdr:to>
    <xdr:graphicFrame macro="">
      <xdr:nvGraphicFramePr>
        <xdr:cNvPr id="307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2" sqref="B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topLeftCell="A28" workbookViewId="0">
      <selection activeCell="C2" sqref="C2"/>
    </sheetView>
  </sheetViews>
  <sheetFormatPr defaultRowHeight="12.75" x14ac:dyDescent="0.2"/>
  <cols>
    <col min="2" max="2" width="97.28515625" bestFit="1" customWidth="1"/>
    <col min="3" max="3" width="22.7109375" bestFit="1" customWidth="1"/>
    <col min="4" max="4" width="15" customWidth="1"/>
    <col min="6" max="6" width="15.85546875" bestFit="1" customWidth="1"/>
    <col min="7" max="7" width="6.85546875" bestFit="1" customWidth="1"/>
  </cols>
  <sheetData>
    <row r="1" spans="1:7" ht="13.5" thickBot="1" x14ac:dyDescent="0.25">
      <c r="A1" s="1" t="s">
        <v>196</v>
      </c>
      <c r="B1" s="1" t="s">
        <v>46</v>
      </c>
      <c r="C1" s="1" t="s">
        <v>94</v>
      </c>
      <c r="D1" s="1" t="s">
        <v>11</v>
      </c>
      <c r="F1" s="14" t="s">
        <v>94</v>
      </c>
      <c r="G1" s="15" t="s">
        <v>11</v>
      </c>
    </row>
    <row r="2" spans="1:7" x14ac:dyDescent="0.2">
      <c r="A2" t="s">
        <v>57</v>
      </c>
      <c r="B2" t="s">
        <v>48</v>
      </c>
      <c r="C2" t="s">
        <v>95</v>
      </c>
      <c r="D2">
        <f>VLOOKUP(C2,$F$2:$G$6,2, FALSE)</f>
        <v>3</v>
      </c>
      <c r="F2" s="10" t="s">
        <v>53</v>
      </c>
      <c r="G2" s="11">
        <v>1</v>
      </c>
    </row>
    <row r="3" spans="1:7" x14ac:dyDescent="0.2">
      <c r="A3" t="s">
        <v>54</v>
      </c>
      <c r="B3" t="s">
        <v>49</v>
      </c>
      <c r="C3" t="s">
        <v>95</v>
      </c>
      <c r="D3">
        <f t="shared" ref="D3:D66" si="0">VLOOKUP(C3,$F$2:$G$6,2, FALSE)</f>
        <v>3</v>
      </c>
      <c r="F3" s="10" t="s">
        <v>96</v>
      </c>
      <c r="G3" s="11">
        <v>2</v>
      </c>
    </row>
    <row r="4" spans="1:7" x14ac:dyDescent="0.2">
      <c r="A4" t="s">
        <v>55</v>
      </c>
      <c r="B4" t="s">
        <v>50</v>
      </c>
      <c r="C4" t="s">
        <v>95</v>
      </c>
      <c r="D4">
        <f t="shared" si="0"/>
        <v>3</v>
      </c>
      <c r="F4" s="10" t="s">
        <v>95</v>
      </c>
      <c r="G4" s="11">
        <v>3</v>
      </c>
    </row>
    <row r="5" spans="1:7" x14ac:dyDescent="0.2">
      <c r="A5" t="s">
        <v>56</v>
      </c>
      <c r="B5" t="s">
        <v>51</v>
      </c>
      <c r="C5" t="s">
        <v>95</v>
      </c>
      <c r="D5">
        <f t="shared" si="0"/>
        <v>3</v>
      </c>
      <c r="F5" s="10" t="s">
        <v>98</v>
      </c>
      <c r="G5" s="11">
        <v>4</v>
      </c>
    </row>
    <row r="6" spans="1:7" ht="13.5" thickBot="1" x14ac:dyDescent="0.25">
      <c r="A6" t="s">
        <v>58</v>
      </c>
      <c r="B6" t="s">
        <v>69</v>
      </c>
      <c r="C6" t="s">
        <v>95</v>
      </c>
      <c r="D6">
        <f t="shared" si="0"/>
        <v>3</v>
      </c>
      <c r="F6" s="12" t="s">
        <v>52</v>
      </c>
      <c r="G6" s="13">
        <v>5</v>
      </c>
    </row>
    <row r="7" spans="1:7" x14ac:dyDescent="0.2">
      <c r="A7" t="s">
        <v>59</v>
      </c>
      <c r="B7" t="s">
        <v>64</v>
      </c>
      <c r="C7" t="s">
        <v>95</v>
      </c>
      <c r="D7">
        <f t="shared" si="0"/>
        <v>3</v>
      </c>
      <c r="G7" t="s">
        <v>97</v>
      </c>
    </row>
    <row r="8" spans="1:7" x14ac:dyDescent="0.2">
      <c r="A8" t="s">
        <v>60</v>
      </c>
      <c r="B8" t="s">
        <v>65</v>
      </c>
      <c r="C8" t="s">
        <v>95</v>
      </c>
      <c r="D8">
        <f t="shared" si="0"/>
        <v>3</v>
      </c>
    </row>
    <row r="9" spans="1:7" x14ac:dyDescent="0.2">
      <c r="A9" t="s">
        <v>61</v>
      </c>
      <c r="B9" t="s">
        <v>66</v>
      </c>
      <c r="C9" t="s">
        <v>95</v>
      </c>
      <c r="D9">
        <f t="shared" si="0"/>
        <v>3</v>
      </c>
    </row>
    <row r="10" spans="1:7" x14ac:dyDescent="0.2">
      <c r="A10" t="s">
        <v>62</v>
      </c>
      <c r="B10" t="s">
        <v>67</v>
      </c>
      <c r="C10" t="s">
        <v>95</v>
      </c>
      <c r="D10">
        <f t="shared" si="0"/>
        <v>3</v>
      </c>
    </row>
    <row r="11" spans="1:7" x14ac:dyDescent="0.2">
      <c r="A11" t="s">
        <v>63</v>
      </c>
      <c r="B11" t="s">
        <v>68</v>
      </c>
      <c r="C11" t="s">
        <v>52</v>
      </c>
      <c r="D11">
        <f t="shared" si="0"/>
        <v>5</v>
      </c>
    </row>
    <row r="12" spans="1:7" x14ac:dyDescent="0.2">
      <c r="A12" t="s">
        <v>70</v>
      </c>
      <c r="B12" t="s">
        <v>74</v>
      </c>
      <c r="C12" t="s">
        <v>52</v>
      </c>
      <c r="D12">
        <f t="shared" si="0"/>
        <v>5</v>
      </c>
    </row>
    <row r="13" spans="1:7" x14ac:dyDescent="0.2">
      <c r="A13" t="s">
        <v>71</v>
      </c>
      <c r="B13" t="s">
        <v>75</v>
      </c>
      <c r="C13" t="s">
        <v>52</v>
      </c>
      <c r="D13">
        <f t="shared" si="0"/>
        <v>5</v>
      </c>
    </row>
    <row r="14" spans="1:7" x14ac:dyDescent="0.2">
      <c r="A14" t="s">
        <v>72</v>
      </c>
      <c r="B14" t="s">
        <v>76</v>
      </c>
      <c r="C14" t="s">
        <v>52</v>
      </c>
      <c r="D14">
        <f t="shared" si="0"/>
        <v>5</v>
      </c>
    </row>
    <row r="15" spans="1:7" x14ac:dyDescent="0.2">
      <c r="A15" t="s">
        <v>73</v>
      </c>
      <c r="B15" t="s">
        <v>77</v>
      </c>
      <c r="C15" t="s">
        <v>53</v>
      </c>
      <c r="D15">
        <f t="shared" si="0"/>
        <v>1</v>
      </c>
    </row>
    <row r="16" spans="1:7" x14ac:dyDescent="0.2">
      <c r="A16" t="s">
        <v>79</v>
      </c>
      <c r="B16" t="s">
        <v>86</v>
      </c>
      <c r="C16" t="s">
        <v>96</v>
      </c>
      <c r="D16">
        <f t="shared" si="0"/>
        <v>2</v>
      </c>
    </row>
    <row r="17" spans="1:4" x14ac:dyDescent="0.2">
      <c r="A17" t="s">
        <v>80</v>
      </c>
      <c r="B17" t="s">
        <v>83</v>
      </c>
      <c r="C17" t="s">
        <v>95</v>
      </c>
      <c r="D17">
        <f t="shared" si="0"/>
        <v>3</v>
      </c>
    </row>
    <row r="18" spans="1:4" x14ac:dyDescent="0.2">
      <c r="A18" t="s">
        <v>81</v>
      </c>
      <c r="B18" t="s">
        <v>88</v>
      </c>
      <c r="C18" t="s">
        <v>96</v>
      </c>
      <c r="D18">
        <f t="shared" si="0"/>
        <v>2</v>
      </c>
    </row>
    <row r="19" spans="1:4" x14ac:dyDescent="0.2">
      <c r="A19" t="s">
        <v>82</v>
      </c>
      <c r="B19" t="s">
        <v>85</v>
      </c>
      <c r="C19" t="s">
        <v>95</v>
      </c>
      <c r="D19">
        <f t="shared" si="0"/>
        <v>3</v>
      </c>
    </row>
    <row r="20" spans="1:4" x14ac:dyDescent="0.2">
      <c r="A20" t="s">
        <v>87</v>
      </c>
      <c r="B20" t="s">
        <v>84</v>
      </c>
      <c r="C20" t="s">
        <v>98</v>
      </c>
      <c r="D20">
        <f t="shared" si="0"/>
        <v>4</v>
      </c>
    </row>
    <row r="21" spans="1:4" x14ac:dyDescent="0.2">
      <c r="A21" t="s">
        <v>89</v>
      </c>
      <c r="B21" t="s">
        <v>99</v>
      </c>
      <c r="C21" t="s">
        <v>95</v>
      </c>
      <c r="D21">
        <f t="shared" si="0"/>
        <v>3</v>
      </c>
    </row>
    <row r="22" spans="1:4" x14ac:dyDescent="0.2">
      <c r="A22" t="s">
        <v>90</v>
      </c>
      <c r="B22" t="s">
        <v>100</v>
      </c>
      <c r="C22" t="s">
        <v>53</v>
      </c>
      <c r="D22">
        <f t="shared" si="0"/>
        <v>1</v>
      </c>
    </row>
    <row r="23" spans="1:4" x14ac:dyDescent="0.2">
      <c r="A23" t="s">
        <v>91</v>
      </c>
      <c r="B23" t="s">
        <v>101</v>
      </c>
      <c r="C23" t="s">
        <v>96</v>
      </c>
      <c r="D23">
        <f t="shared" si="0"/>
        <v>2</v>
      </c>
    </row>
    <row r="24" spans="1:4" x14ac:dyDescent="0.2">
      <c r="A24" t="s">
        <v>103</v>
      </c>
      <c r="B24" t="s">
        <v>102</v>
      </c>
      <c r="C24" t="s">
        <v>98</v>
      </c>
      <c r="D24">
        <f t="shared" si="0"/>
        <v>4</v>
      </c>
    </row>
    <row r="25" spans="1:4" x14ac:dyDescent="0.2">
      <c r="A25" t="s">
        <v>104</v>
      </c>
      <c r="B25" t="s">
        <v>109</v>
      </c>
      <c r="C25" t="s">
        <v>98</v>
      </c>
      <c r="D25">
        <f t="shared" si="0"/>
        <v>4</v>
      </c>
    </row>
    <row r="26" spans="1:4" x14ac:dyDescent="0.2">
      <c r="A26" t="s">
        <v>105</v>
      </c>
      <c r="B26" t="s">
        <v>110</v>
      </c>
      <c r="C26" t="s">
        <v>53</v>
      </c>
      <c r="D26">
        <f t="shared" si="0"/>
        <v>1</v>
      </c>
    </row>
    <row r="27" spans="1:4" x14ac:dyDescent="0.2">
      <c r="A27" t="s">
        <v>106</v>
      </c>
      <c r="B27" t="s">
        <v>111</v>
      </c>
      <c r="C27" t="s">
        <v>53</v>
      </c>
      <c r="D27">
        <f t="shared" si="0"/>
        <v>1</v>
      </c>
    </row>
    <row r="28" spans="1:4" x14ac:dyDescent="0.2">
      <c r="A28" t="s">
        <v>107</v>
      </c>
      <c r="B28" t="s">
        <v>112</v>
      </c>
      <c r="C28" t="s">
        <v>98</v>
      </c>
      <c r="D28">
        <f t="shared" si="0"/>
        <v>4</v>
      </c>
    </row>
    <row r="29" spans="1:4" x14ac:dyDescent="0.2">
      <c r="A29" t="s">
        <v>108</v>
      </c>
      <c r="B29" t="s">
        <v>113</v>
      </c>
      <c r="C29" t="s">
        <v>53</v>
      </c>
      <c r="D29">
        <f t="shared" si="0"/>
        <v>1</v>
      </c>
    </row>
    <row r="30" spans="1:4" x14ac:dyDescent="0.2">
      <c r="A30" t="s">
        <v>119</v>
      </c>
      <c r="B30" t="s">
        <v>114</v>
      </c>
      <c r="C30" t="s">
        <v>53</v>
      </c>
      <c r="D30">
        <f t="shared" si="0"/>
        <v>1</v>
      </c>
    </row>
    <row r="31" spans="1:4" x14ac:dyDescent="0.2">
      <c r="A31" t="s">
        <v>120</v>
      </c>
      <c r="B31" t="s">
        <v>115</v>
      </c>
      <c r="C31" t="s">
        <v>95</v>
      </c>
      <c r="D31">
        <f t="shared" si="0"/>
        <v>3</v>
      </c>
    </row>
    <row r="32" spans="1:4" x14ac:dyDescent="0.2">
      <c r="A32" t="s">
        <v>121</v>
      </c>
      <c r="B32" t="s">
        <v>116</v>
      </c>
      <c r="C32" t="s">
        <v>53</v>
      </c>
      <c r="D32">
        <f t="shared" si="0"/>
        <v>1</v>
      </c>
    </row>
    <row r="33" spans="1:4" x14ac:dyDescent="0.2">
      <c r="A33" t="s">
        <v>122</v>
      </c>
      <c r="B33" t="s">
        <v>117</v>
      </c>
      <c r="C33" t="s">
        <v>53</v>
      </c>
      <c r="D33">
        <f t="shared" si="0"/>
        <v>1</v>
      </c>
    </row>
    <row r="34" spans="1:4" x14ac:dyDescent="0.2">
      <c r="A34" t="s">
        <v>123</v>
      </c>
      <c r="B34" t="s">
        <v>118</v>
      </c>
      <c r="C34" t="s">
        <v>52</v>
      </c>
      <c r="D34">
        <f t="shared" si="0"/>
        <v>5</v>
      </c>
    </row>
    <row r="35" spans="1:4" x14ac:dyDescent="0.2">
      <c r="A35" t="s">
        <v>125</v>
      </c>
      <c r="B35" t="s">
        <v>130</v>
      </c>
      <c r="C35" t="s">
        <v>53</v>
      </c>
      <c r="D35">
        <f t="shared" si="0"/>
        <v>1</v>
      </c>
    </row>
    <row r="36" spans="1:4" x14ac:dyDescent="0.2">
      <c r="A36" t="s">
        <v>126</v>
      </c>
      <c r="B36" t="s">
        <v>131</v>
      </c>
      <c r="C36" t="s">
        <v>52</v>
      </c>
      <c r="D36">
        <f t="shared" si="0"/>
        <v>5</v>
      </c>
    </row>
    <row r="37" spans="1:4" x14ac:dyDescent="0.2">
      <c r="A37" t="s">
        <v>127</v>
      </c>
      <c r="B37" t="s">
        <v>132</v>
      </c>
      <c r="C37" t="s">
        <v>52</v>
      </c>
      <c r="D37">
        <f t="shared" si="0"/>
        <v>5</v>
      </c>
    </row>
    <row r="38" spans="1:4" x14ac:dyDescent="0.2">
      <c r="A38" t="s">
        <v>128</v>
      </c>
      <c r="B38" t="s">
        <v>133</v>
      </c>
      <c r="C38" t="s">
        <v>52</v>
      </c>
      <c r="D38">
        <f t="shared" si="0"/>
        <v>5</v>
      </c>
    </row>
    <row r="39" spans="1:4" x14ac:dyDescent="0.2">
      <c r="A39" t="s">
        <v>129</v>
      </c>
      <c r="B39" t="s">
        <v>134</v>
      </c>
      <c r="C39" t="s">
        <v>52</v>
      </c>
      <c r="D39">
        <f t="shared" si="0"/>
        <v>5</v>
      </c>
    </row>
    <row r="40" spans="1:4" x14ac:dyDescent="0.2">
      <c r="A40" t="s">
        <v>135</v>
      </c>
      <c r="B40" t="s">
        <v>139</v>
      </c>
      <c r="C40" t="s">
        <v>52</v>
      </c>
      <c r="D40">
        <f t="shared" si="0"/>
        <v>5</v>
      </c>
    </row>
    <row r="41" spans="1:4" x14ac:dyDescent="0.2">
      <c r="A41" t="s">
        <v>136</v>
      </c>
      <c r="B41" t="s">
        <v>140</v>
      </c>
      <c r="C41" t="s">
        <v>52</v>
      </c>
      <c r="D41">
        <f t="shared" si="0"/>
        <v>5</v>
      </c>
    </row>
    <row r="42" spans="1:4" x14ac:dyDescent="0.2">
      <c r="A42" t="s">
        <v>137</v>
      </c>
      <c r="B42" t="s">
        <v>141</v>
      </c>
      <c r="C42" t="s">
        <v>52</v>
      </c>
      <c r="D42">
        <f t="shared" si="0"/>
        <v>5</v>
      </c>
    </row>
    <row r="43" spans="1:4" x14ac:dyDescent="0.2">
      <c r="A43" t="s">
        <v>138</v>
      </c>
      <c r="B43" t="s">
        <v>142</v>
      </c>
      <c r="C43" t="s">
        <v>52</v>
      </c>
      <c r="D43">
        <f t="shared" si="0"/>
        <v>5</v>
      </c>
    </row>
    <row r="44" spans="1:4" x14ac:dyDescent="0.2">
      <c r="A44" t="s">
        <v>143</v>
      </c>
      <c r="B44" t="s">
        <v>147</v>
      </c>
      <c r="C44" t="s">
        <v>53</v>
      </c>
      <c r="D44">
        <f t="shared" si="0"/>
        <v>1</v>
      </c>
    </row>
    <row r="45" spans="1:4" x14ac:dyDescent="0.2">
      <c r="A45" t="s">
        <v>144</v>
      </c>
      <c r="B45" t="s">
        <v>148</v>
      </c>
      <c r="C45" t="s">
        <v>53</v>
      </c>
      <c r="D45">
        <f t="shared" si="0"/>
        <v>1</v>
      </c>
    </row>
    <row r="46" spans="1:4" x14ac:dyDescent="0.2">
      <c r="A46" t="s">
        <v>145</v>
      </c>
      <c r="B46" t="s">
        <v>149</v>
      </c>
      <c r="C46" t="s">
        <v>53</v>
      </c>
      <c r="D46">
        <f t="shared" si="0"/>
        <v>1</v>
      </c>
    </row>
    <row r="47" spans="1:4" x14ac:dyDescent="0.2">
      <c r="A47" t="s">
        <v>146</v>
      </c>
      <c r="B47" t="s">
        <v>150</v>
      </c>
      <c r="C47" t="s">
        <v>53</v>
      </c>
      <c r="D47">
        <f t="shared" si="0"/>
        <v>1</v>
      </c>
    </row>
    <row r="48" spans="1:4" x14ac:dyDescent="0.2">
      <c r="A48" t="s">
        <v>151</v>
      </c>
      <c r="B48" t="s">
        <v>155</v>
      </c>
      <c r="C48" t="s">
        <v>52</v>
      </c>
      <c r="D48">
        <f t="shared" si="0"/>
        <v>5</v>
      </c>
    </row>
    <row r="49" spans="1:5" x14ac:dyDescent="0.2">
      <c r="A49" t="s">
        <v>152</v>
      </c>
      <c r="B49" t="s">
        <v>156</v>
      </c>
      <c r="C49" t="s">
        <v>52</v>
      </c>
      <c r="D49">
        <f t="shared" si="0"/>
        <v>5</v>
      </c>
    </row>
    <row r="50" spans="1:5" x14ac:dyDescent="0.2">
      <c r="A50" t="s">
        <v>153</v>
      </c>
      <c r="B50" t="s">
        <v>157</v>
      </c>
      <c r="C50" t="s">
        <v>52</v>
      </c>
      <c r="D50">
        <f t="shared" si="0"/>
        <v>5</v>
      </c>
    </row>
    <row r="51" spans="1:5" x14ac:dyDescent="0.2">
      <c r="A51" t="s">
        <v>154</v>
      </c>
      <c r="B51" t="s">
        <v>158</v>
      </c>
      <c r="C51" t="s">
        <v>52</v>
      </c>
      <c r="D51">
        <f t="shared" si="0"/>
        <v>5</v>
      </c>
    </row>
    <row r="52" spans="1:5" x14ac:dyDescent="0.2">
      <c r="A52" t="s">
        <v>160</v>
      </c>
      <c r="B52" t="s">
        <v>159</v>
      </c>
      <c r="C52" t="s">
        <v>52</v>
      </c>
      <c r="D52">
        <f t="shared" si="0"/>
        <v>5</v>
      </c>
    </row>
    <row r="53" spans="1:5" x14ac:dyDescent="0.2">
      <c r="A53" t="s">
        <v>161</v>
      </c>
      <c r="B53" t="s">
        <v>165</v>
      </c>
      <c r="C53" t="s">
        <v>52</v>
      </c>
      <c r="D53">
        <f t="shared" si="0"/>
        <v>5</v>
      </c>
      <c r="E53" t="s">
        <v>97</v>
      </c>
    </row>
    <row r="54" spans="1:5" x14ac:dyDescent="0.2">
      <c r="A54" t="s">
        <v>162</v>
      </c>
      <c r="B54" t="s">
        <v>166</v>
      </c>
      <c r="C54" t="s">
        <v>53</v>
      </c>
      <c r="D54">
        <f t="shared" si="0"/>
        <v>1</v>
      </c>
    </row>
    <row r="55" spans="1:5" x14ac:dyDescent="0.2">
      <c r="A55" t="s">
        <v>163</v>
      </c>
      <c r="B55" t="s">
        <v>167</v>
      </c>
      <c r="C55" t="s">
        <v>98</v>
      </c>
      <c r="D55">
        <f t="shared" si="0"/>
        <v>4</v>
      </c>
    </row>
    <row r="56" spans="1:5" x14ac:dyDescent="0.2">
      <c r="A56" t="s">
        <v>164</v>
      </c>
      <c r="B56" t="s">
        <v>168</v>
      </c>
      <c r="C56" t="s">
        <v>53</v>
      </c>
      <c r="D56">
        <f t="shared" si="0"/>
        <v>1</v>
      </c>
    </row>
    <row r="57" spans="1:5" x14ac:dyDescent="0.2">
      <c r="A57" t="s">
        <v>169</v>
      </c>
      <c r="B57" t="s">
        <v>170</v>
      </c>
      <c r="C57" t="s">
        <v>98</v>
      </c>
      <c r="D57">
        <f t="shared" si="0"/>
        <v>4</v>
      </c>
    </row>
    <row r="58" spans="1:5" x14ac:dyDescent="0.2">
      <c r="A58" t="s">
        <v>171</v>
      </c>
      <c r="B58" t="s">
        <v>172</v>
      </c>
      <c r="C58" t="s">
        <v>53</v>
      </c>
      <c r="D58">
        <f t="shared" si="0"/>
        <v>1</v>
      </c>
    </row>
    <row r="59" spans="1:5" x14ac:dyDescent="0.2">
      <c r="A59" t="s">
        <v>173</v>
      </c>
      <c r="B59" t="s">
        <v>177</v>
      </c>
      <c r="C59" t="s">
        <v>53</v>
      </c>
      <c r="D59">
        <f t="shared" si="0"/>
        <v>1</v>
      </c>
    </row>
    <row r="60" spans="1:5" x14ac:dyDescent="0.2">
      <c r="A60" t="s">
        <v>174</v>
      </c>
      <c r="B60" t="s">
        <v>178</v>
      </c>
      <c r="C60" t="s">
        <v>95</v>
      </c>
      <c r="D60">
        <f t="shared" si="0"/>
        <v>3</v>
      </c>
    </row>
    <row r="61" spans="1:5" x14ac:dyDescent="0.2">
      <c r="A61" t="s">
        <v>175</v>
      </c>
      <c r="B61" t="s">
        <v>179</v>
      </c>
      <c r="C61" t="s">
        <v>53</v>
      </c>
      <c r="D61">
        <f t="shared" si="0"/>
        <v>1</v>
      </c>
    </row>
    <row r="62" spans="1:5" x14ac:dyDescent="0.2">
      <c r="A62" t="s">
        <v>176</v>
      </c>
      <c r="B62" t="s">
        <v>180</v>
      </c>
      <c r="C62" t="s">
        <v>53</v>
      </c>
      <c r="D62">
        <f t="shared" si="0"/>
        <v>1</v>
      </c>
    </row>
    <row r="63" spans="1:5" x14ac:dyDescent="0.2">
      <c r="A63" t="s">
        <v>181</v>
      </c>
      <c r="B63" t="s">
        <v>182</v>
      </c>
      <c r="C63" t="s">
        <v>95</v>
      </c>
      <c r="D63">
        <f t="shared" si="0"/>
        <v>3</v>
      </c>
    </row>
    <row r="64" spans="1:5" x14ac:dyDescent="0.2">
      <c r="A64" t="s">
        <v>183</v>
      </c>
      <c r="B64" t="s">
        <v>113</v>
      </c>
      <c r="C64" t="s">
        <v>53</v>
      </c>
      <c r="D64">
        <f t="shared" si="0"/>
        <v>1</v>
      </c>
    </row>
    <row r="65" spans="1:5" x14ac:dyDescent="0.2">
      <c r="A65" t="s">
        <v>184</v>
      </c>
      <c r="B65" t="s">
        <v>185</v>
      </c>
      <c r="C65" t="s">
        <v>53</v>
      </c>
      <c r="D65">
        <f t="shared" si="0"/>
        <v>1</v>
      </c>
    </row>
    <row r="66" spans="1:5" x14ac:dyDescent="0.2">
      <c r="A66" t="s">
        <v>186</v>
      </c>
      <c r="B66" t="s">
        <v>188</v>
      </c>
      <c r="C66" t="s">
        <v>95</v>
      </c>
      <c r="D66">
        <f t="shared" si="0"/>
        <v>3</v>
      </c>
    </row>
    <row r="67" spans="1:5" x14ac:dyDescent="0.2">
      <c r="A67" t="s">
        <v>187</v>
      </c>
      <c r="B67" t="s">
        <v>189</v>
      </c>
      <c r="C67" t="s">
        <v>53</v>
      </c>
      <c r="D67">
        <f>VLOOKUP(C67,$F$2:$G$6,2, FALSE)</f>
        <v>1</v>
      </c>
    </row>
    <row r="68" spans="1:5" x14ac:dyDescent="0.2">
      <c r="A68" t="s">
        <v>197</v>
      </c>
      <c r="B68" t="s">
        <v>200</v>
      </c>
      <c r="C68" t="s">
        <v>53</v>
      </c>
      <c r="D68">
        <f>VLOOKUP(C68,$F$2:$G$6,2, FALSE)</f>
        <v>1</v>
      </c>
    </row>
    <row r="69" spans="1:5" x14ac:dyDescent="0.2">
      <c r="A69" t="s">
        <v>198</v>
      </c>
      <c r="B69" t="s">
        <v>201</v>
      </c>
      <c r="C69" t="s">
        <v>95</v>
      </c>
      <c r="D69">
        <f>VLOOKUP(C69,$F$2:$G$6,2, FALSE)</f>
        <v>3</v>
      </c>
    </row>
    <row r="70" spans="1:5" x14ac:dyDescent="0.2">
      <c r="A70" t="s">
        <v>199</v>
      </c>
      <c r="B70" t="s">
        <v>202</v>
      </c>
      <c r="C70" t="s">
        <v>53</v>
      </c>
      <c r="D70">
        <f>VLOOKUP(C70,$F$2:$G$6,2, FALSE)</f>
        <v>1</v>
      </c>
    </row>
    <row r="71" spans="1:5" x14ac:dyDescent="0.2">
      <c r="A71" t="s">
        <v>203</v>
      </c>
      <c r="B71" t="s">
        <v>204</v>
      </c>
      <c r="C71" t="s">
        <v>53</v>
      </c>
      <c r="D71">
        <f>VLOOKUP(C71,$F$2:$G$6,2, FALSE)</f>
        <v>1</v>
      </c>
    </row>
    <row r="72" spans="1:5" x14ac:dyDescent="0.2">
      <c r="A72" t="s">
        <v>205</v>
      </c>
      <c r="B72" t="s">
        <v>215</v>
      </c>
      <c r="C72" t="s">
        <v>53</v>
      </c>
      <c r="D72">
        <f t="shared" ref="D72:D81" si="1">VLOOKUP(C72,$F$2:$G$6,2, FALSE)</f>
        <v>1</v>
      </c>
    </row>
    <row r="73" spans="1:5" x14ac:dyDescent="0.2">
      <c r="A73" t="s">
        <v>206</v>
      </c>
      <c r="B73" t="s">
        <v>216</v>
      </c>
      <c r="C73" t="s">
        <v>53</v>
      </c>
      <c r="D73">
        <f t="shared" si="1"/>
        <v>1</v>
      </c>
    </row>
    <row r="74" spans="1:5" x14ac:dyDescent="0.2">
      <c r="A74" t="s">
        <v>207</v>
      </c>
      <c r="B74" t="s">
        <v>217</v>
      </c>
      <c r="C74" t="s">
        <v>53</v>
      </c>
      <c r="D74">
        <f t="shared" si="1"/>
        <v>1</v>
      </c>
    </row>
    <row r="75" spans="1:5" x14ac:dyDescent="0.2">
      <c r="A75" t="s">
        <v>208</v>
      </c>
      <c r="B75" t="s">
        <v>218</v>
      </c>
      <c r="C75" t="s">
        <v>53</v>
      </c>
      <c r="D75">
        <f t="shared" si="1"/>
        <v>1</v>
      </c>
    </row>
    <row r="76" spans="1:5" x14ac:dyDescent="0.2">
      <c r="A76" t="s">
        <v>209</v>
      </c>
      <c r="B76" t="s">
        <v>219</v>
      </c>
      <c r="C76" t="s">
        <v>53</v>
      </c>
      <c r="D76">
        <f t="shared" si="1"/>
        <v>1</v>
      </c>
    </row>
    <row r="77" spans="1:5" x14ac:dyDescent="0.2">
      <c r="A77" t="s">
        <v>210</v>
      </c>
      <c r="B77" t="s">
        <v>220</v>
      </c>
      <c r="C77" t="s">
        <v>53</v>
      </c>
      <c r="D77">
        <f t="shared" si="1"/>
        <v>1</v>
      </c>
      <c r="E77" t="s">
        <v>97</v>
      </c>
    </row>
    <row r="78" spans="1:5" x14ac:dyDescent="0.2">
      <c r="A78" t="s">
        <v>211</v>
      </c>
      <c r="B78" t="s">
        <v>221</v>
      </c>
      <c r="C78" t="s">
        <v>53</v>
      </c>
      <c r="D78">
        <f t="shared" si="1"/>
        <v>1</v>
      </c>
    </row>
    <row r="79" spans="1:5" x14ac:dyDescent="0.2">
      <c r="A79" t="s">
        <v>212</v>
      </c>
      <c r="B79" t="s">
        <v>222</v>
      </c>
      <c r="C79" t="s">
        <v>53</v>
      </c>
      <c r="D79">
        <f t="shared" si="1"/>
        <v>1</v>
      </c>
    </row>
    <row r="80" spans="1:5" x14ac:dyDescent="0.2">
      <c r="A80" t="s">
        <v>213</v>
      </c>
      <c r="B80" t="s">
        <v>224</v>
      </c>
      <c r="C80" t="s">
        <v>53</v>
      </c>
      <c r="D80">
        <f t="shared" si="1"/>
        <v>1</v>
      </c>
    </row>
    <row r="81" spans="1:4" x14ac:dyDescent="0.2">
      <c r="A81" t="s">
        <v>214</v>
      </c>
      <c r="B81" t="s">
        <v>223</v>
      </c>
      <c r="C81" t="s">
        <v>53</v>
      </c>
      <c r="D81">
        <f t="shared" si="1"/>
        <v>1</v>
      </c>
    </row>
  </sheetData>
  <phoneticPr fontId="2" type="noConversion"/>
  <dataValidations count="1">
    <dataValidation type="list" allowBlank="1" showInputMessage="1" showErrorMessage="1" sqref="C2:C81">
      <formula1>$F$2:$F$6</formula1>
    </dataValidation>
  </dataValidations>
  <pageMargins left="0.75" right="0.75" top="1" bottom="1" header="0.5" footer="0.5"/>
  <pageSetup scale="5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28" workbookViewId="0">
      <selection activeCell="M51" sqref="M51"/>
    </sheetView>
  </sheetViews>
  <sheetFormatPr defaultRowHeight="12.75" x14ac:dyDescent="0.2"/>
  <sheetData/>
  <phoneticPr fontId="2" type="noConversion"/>
  <pageMargins left="0.75" right="0.75" top="1" bottom="1" header="0.5" footer="0.5"/>
  <pageSetup scale="5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G17" sqref="G17"/>
    </sheetView>
  </sheetViews>
  <sheetFormatPr defaultRowHeight="12.75" x14ac:dyDescent="0.2"/>
  <cols>
    <col min="1" max="1" width="98" customWidth="1"/>
    <col min="6" max="6" width="60" customWidth="1"/>
    <col min="7" max="7" width="91" customWidth="1"/>
  </cols>
  <sheetData>
    <row r="1" spans="1:7" x14ac:dyDescent="0.2">
      <c r="A1" s="2" t="s">
        <v>190</v>
      </c>
      <c r="G1" s="2" t="s">
        <v>191</v>
      </c>
    </row>
    <row r="2" spans="1:7" x14ac:dyDescent="0.2">
      <c r="A2" s="20" t="str">
        <f>IF(Questions!D2&lt;=3,G2, "")</f>
        <v>Improve reasons to purchase (Develop sense of urgency, better value proposition, etc.)</v>
      </c>
      <c r="G2" s="20" t="s">
        <v>192</v>
      </c>
    </row>
    <row r="3" spans="1:7" x14ac:dyDescent="0.2">
      <c r="A3" s="20" t="str">
        <f>IF(Questions!D3&lt;=3,G3, "")</f>
        <v>Develop a devoted distribution channel</v>
      </c>
      <c r="G3" s="20" t="s">
        <v>193</v>
      </c>
    </row>
    <row r="4" spans="1:7" x14ac:dyDescent="0.2">
      <c r="A4" s="20" t="str">
        <f>IF(Questions!D4&lt;=3,G4, "")</f>
        <v>Ensure placement of product or service and/or promotional materials where customers are</v>
      </c>
      <c r="G4" s="20" t="s">
        <v>194</v>
      </c>
    </row>
    <row r="5" spans="1:7" x14ac:dyDescent="0.2">
      <c r="A5" s="20" t="str">
        <f>IF(Questions!D5&lt;=3,G5, "")</f>
        <v>Become part of a network of business serving customer needs</v>
      </c>
      <c r="G5" s="20" t="s">
        <v>195</v>
      </c>
    </row>
    <row r="6" spans="1:7" ht="25.5" x14ac:dyDescent="0.2">
      <c r="A6" s="20" t="str">
        <f>IF(Questions!D6&lt;=3,G6, "")</f>
        <v xml:space="preserve">Consolidate several products and/or services into high dollar offering that will justify investment in finding a few customers </v>
      </c>
      <c r="G6" s="20" t="s">
        <v>225</v>
      </c>
    </row>
    <row r="7" spans="1:7" x14ac:dyDescent="0.2">
      <c r="A7" s="20" t="str">
        <f>IF(Questions!D7&lt;=3,G7, "")</f>
        <v>Find new customers through current customers and/or referrals</v>
      </c>
      <c r="G7" s="20" t="s">
        <v>226</v>
      </c>
    </row>
    <row r="8" spans="1:7" ht="25.5" x14ac:dyDescent="0.2">
      <c r="A8" s="20" t="str">
        <f>IF(Questions!D8&lt;=3,G8, "")</f>
        <v>Create a cooperative marketing campaign with other businesses serving the same market or having similar problems finding customers in target market</v>
      </c>
      <c r="G8" s="20" t="s">
        <v>227</v>
      </c>
    </row>
    <row r="9" spans="1:7" x14ac:dyDescent="0.2">
      <c r="A9" s="20" t="str">
        <f>IF(Questions!D9&lt;=3,G9, "")</f>
        <v>Offer classes, seminars and/or participate in trade shows to attract prospective customers</v>
      </c>
      <c r="G9" s="20" t="s">
        <v>228</v>
      </c>
    </row>
    <row r="10" spans="1:7" x14ac:dyDescent="0.2">
      <c r="A10" s="20">
        <f>IF(Questions!D10&lt;=3,G10, "")</f>
        <v>0</v>
      </c>
      <c r="G10" s="20"/>
    </row>
    <row r="11" spans="1:7" x14ac:dyDescent="0.2">
      <c r="A11" s="20" t="str">
        <f>IF(Questions!D11&lt;=3,G11, "")</f>
        <v/>
      </c>
      <c r="G11" s="20"/>
    </row>
    <row r="12" spans="1:7" x14ac:dyDescent="0.2">
      <c r="A12" s="20" t="str">
        <f>IF(Questions!D12&lt;=3,G12, "")</f>
        <v/>
      </c>
      <c r="G12" s="20"/>
    </row>
    <row r="13" spans="1:7" x14ac:dyDescent="0.2">
      <c r="A13" s="20" t="str">
        <f>IF(Questions!D13&lt;=3,G13, "")</f>
        <v/>
      </c>
      <c r="G13" s="20"/>
    </row>
    <row r="14" spans="1:7" x14ac:dyDescent="0.2">
      <c r="A14" s="20" t="str">
        <f>IF(Questions!D14&lt;=3,G14, "")</f>
        <v/>
      </c>
      <c r="G14" s="20"/>
    </row>
    <row r="15" spans="1:7" x14ac:dyDescent="0.2">
      <c r="A15" s="20">
        <f>IF(Questions!D15&lt;=3,G15, "")</f>
        <v>0</v>
      </c>
    </row>
    <row r="16" spans="1:7" x14ac:dyDescent="0.2">
      <c r="A16" s="20">
        <f>IF(Questions!D16&lt;=3,G16, "")</f>
        <v>0</v>
      </c>
    </row>
    <row r="17" spans="1:1" x14ac:dyDescent="0.2">
      <c r="A17" s="20">
        <f>IF(Questions!D17&lt;=3,G17, "")</f>
        <v>0</v>
      </c>
    </row>
    <row r="18" spans="1:1" x14ac:dyDescent="0.2">
      <c r="A18" s="20">
        <f>IF(Questions!D18&lt;=3,G18, "")</f>
        <v>0</v>
      </c>
    </row>
    <row r="19" spans="1:1" x14ac:dyDescent="0.2">
      <c r="A19" s="20">
        <f>IF(Questions!D19&lt;=3,G19, "")</f>
        <v>0</v>
      </c>
    </row>
    <row r="20" spans="1:1" x14ac:dyDescent="0.2">
      <c r="A20" s="20" t="str">
        <f>IF(Questions!D20&lt;=3,G20, "")</f>
        <v/>
      </c>
    </row>
    <row r="21" spans="1:1" x14ac:dyDescent="0.2">
      <c r="A21" s="20">
        <f>IF(Questions!D21&lt;=3,G21, "")</f>
        <v>0</v>
      </c>
    </row>
    <row r="22" spans="1:1" x14ac:dyDescent="0.2">
      <c r="A22" s="20">
        <f>IF(Questions!D22&lt;=3,G22, "")</f>
        <v>0</v>
      </c>
    </row>
    <row r="23" spans="1:1" x14ac:dyDescent="0.2">
      <c r="A23" s="20">
        <f>IF(Questions!D23&lt;=3,G23, "")</f>
        <v>0</v>
      </c>
    </row>
    <row r="24" spans="1:1" x14ac:dyDescent="0.2">
      <c r="A24" s="20" t="str">
        <f>IF(Questions!D24&lt;=3,G24, "")</f>
        <v/>
      </c>
    </row>
    <row r="25" spans="1:1" x14ac:dyDescent="0.2">
      <c r="A25" s="20" t="str">
        <f>IF(Questions!D25&lt;=3,G25, "")</f>
        <v/>
      </c>
    </row>
    <row r="26" spans="1:1" x14ac:dyDescent="0.2">
      <c r="A26" s="20">
        <f>IF(Questions!D26&lt;=3,G26, "")</f>
        <v>0</v>
      </c>
    </row>
    <row r="27" spans="1:1" x14ac:dyDescent="0.2">
      <c r="A27" s="20">
        <f>IF(Questions!D27&lt;=3,G27, "")</f>
        <v>0</v>
      </c>
    </row>
    <row r="28" spans="1:1" x14ac:dyDescent="0.2">
      <c r="A28" s="20" t="str">
        <f>IF(Questions!D28&lt;=3,G28, "")</f>
        <v/>
      </c>
    </row>
    <row r="29" spans="1:1" x14ac:dyDescent="0.2">
      <c r="A29" s="20">
        <f>IF(Questions!D29&lt;=3,G29, "")</f>
        <v>0</v>
      </c>
    </row>
    <row r="30" spans="1:1" x14ac:dyDescent="0.2">
      <c r="A30" s="20">
        <f>IF(Questions!D30&lt;=3,G30, "")</f>
        <v>0</v>
      </c>
    </row>
    <row r="31" spans="1:1" x14ac:dyDescent="0.2">
      <c r="A31" s="20"/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workbookViewId="0">
      <selection activeCell="A3" sqref="A3:A5"/>
    </sheetView>
  </sheetViews>
  <sheetFormatPr defaultRowHeight="12.75" x14ac:dyDescent="0.2"/>
  <cols>
    <col min="1" max="1" width="25.28515625" bestFit="1" customWidth="1"/>
    <col min="2" max="2" width="31" bestFit="1" customWidth="1"/>
    <col min="3" max="3" width="9.7109375" bestFit="1" customWidth="1"/>
    <col min="5" max="5" width="21.140625" bestFit="1" customWidth="1"/>
    <col min="6" max="6" width="7.42578125" bestFit="1" customWidth="1"/>
    <col min="10" max="10" width="25.7109375" bestFit="1" customWidth="1"/>
    <col min="14" max="14" width="17.42578125" bestFit="1" customWidth="1"/>
  </cols>
  <sheetData>
    <row r="1" spans="1:19" ht="13.5" thickBot="1" x14ac:dyDescent="0.25">
      <c r="B1" s="2" t="s">
        <v>8</v>
      </c>
      <c r="C1" s="2" t="s">
        <v>9</v>
      </c>
      <c r="D1" s="2" t="s">
        <v>11</v>
      </c>
      <c r="E1" s="2" t="s">
        <v>19</v>
      </c>
      <c r="F1" s="24" t="s">
        <v>44</v>
      </c>
      <c r="G1" s="25"/>
      <c r="H1" s="5" t="s">
        <v>41</v>
      </c>
      <c r="J1" s="14" t="s">
        <v>53</v>
      </c>
      <c r="K1" s="14" t="s">
        <v>96</v>
      </c>
      <c r="L1" s="14" t="s">
        <v>95</v>
      </c>
      <c r="M1" s="14" t="s">
        <v>98</v>
      </c>
      <c r="N1" s="19" t="s">
        <v>52</v>
      </c>
      <c r="R1" s="5" t="s">
        <v>92</v>
      </c>
      <c r="S1" s="5" t="s">
        <v>11</v>
      </c>
    </row>
    <row r="2" spans="1:19" ht="14.25" thickTop="1" thickBot="1" x14ac:dyDescent="0.25">
      <c r="A2" s="1" t="s">
        <v>13</v>
      </c>
      <c r="B2" s="1"/>
      <c r="C2" s="1"/>
      <c r="D2" s="1"/>
      <c r="E2" s="1"/>
      <c r="F2" s="1"/>
      <c r="G2" s="17">
        <f>AVERAGE(F3:F8)</f>
        <v>0.62777777777777766</v>
      </c>
      <c r="H2" s="3" t="s">
        <v>42</v>
      </c>
      <c r="J2" t="s">
        <v>97</v>
      </c>
      <c r="R2" s="8">
        <v>0</v>
      </c>
      <c r="S2" s="3" t="s">
        <v>40</v>
      </c>
    </row>
    <row r="3" spans="1:19" ht="13.5" thickTop="1" x14ac:dyDescent="0.2">
      <c r="A3" s="23" t="s">
        <v>3</v>
      </c>
      <c r="B3" t="s">
        <v>0</v>
      </c>
      <c r="C3" s="2" t="s">
        <v>31</v>
      </c>
      <c r="D3" t="str">
        <f t="shared" ref="D3:D8" si="0">VLOOKUP(F3,$R$2:$S$6,2)</f>
        <v>Poor</v>
      </c>
      <c r="F3" s="7">
        <f>(SUM(Questions!D2:D5))/(COUNT(Questions!D2:D5)*5)</f>
        <v>0.6</v>
      </c>
      <c r="G3" s="22">
        <f>AVERAGE(F3:F5)</f>
        <v>0.68888888888888877</v>
      </c>
      <c r="H3" s="4" t="s">
        <v>43</v>
      </c>
      <c r="J3">
        <f>COUNTIF(Questions!$C$2:$C$5,Questions!$F$2)</f>
        <v>0</v>
      </c>
      <c r="K3">
        <f>COUNTIF(Questions!$C$2:$C$5,Questions!$F$3)</f>
        <v>0</v>
      </c>
      <c r="L3">
        <f>COUNTIF(Questions!$C$2:$C$5,Questions!$F$4)</f>
        <v>4</v>
      </c>
      <c r="M3">
        <f>COUNTIF(Questions!$C$2:$C$5,Questions!$F$5)</f>
        <v>0</v>
      </c>
      <c r="N3">
        <f>COUNTIF(Questions!$C$2:$C$5,Questions!$F$6)</f>
        <v>0</v>
      </c>
      <c r="R3" s="8">
        <v>0.66</v>
      </c>
      <c r="S3" s="3" t="s">
        <v>93</v>
      </c>
    </row>
    <row r="4" spans="1:19" x14ac:dyDescent="0.2">
      <c r="A4" s="23"/>
      <c r="B4" t="s">
        <v>1</v>
      </c>
      <c r="C4" s="2" t="s">
        <v>32</v>
      </c>
      <c r="D4" t="str">
        <f t="shared" si="0"/>
        <v>Fair</v>
      </c>
      <c r="F4" s="7">
        <f>(SUM(Questions!D6:D11))/(COUNT(Questions!D6:D11)*5)</f>
        <v>0.66666666666666663</v>
      </c>
      <c r="G4" s="23"/>
      <c r="J4">
        <f>COUNTIF(Questions!$C$6:$C$11,Questions!$F$2)</f>
        <v>0</v>
      </c>
      <c r="K4">
        <f>COUNTIF(Questions!$C$6:$C$11,Questions!$F$3)</f>
        <v>0</v>
      </c>
      <c r="L4">
        <f>COUNTIF(Questions!$C$6:$C$11,Questions!$F$4)</f>
        <v>5</v>
      </c>
      <c r="M4">
        <f>COUNTIF(Questions!$C$6:$C$11,Questions!$F$5)</f>
        <v>0</v>
      </c>
      <c r="N4">
        <f>COUNTIF(Questions!$C$6:$C$11,Questions!$F$6)</f>
        <v>1</v>
      </c>
      <c r="R4" s="8">
        <v>0.75</v>
      </c>
      <c r="S4" s="3" t="s">
        <v>39</v>
      </c>
    </row>
    <row r="5" spans="1:19" x14ac:dyDescent="0.2">
      <c r="A5" s="23"/>
      <c r="B5" t="s">
        <v>2</v>
      </c>
      <c r="C5" s="2" t="s">
        <v>33</v>
      </c>
      <c r="D5" t="str">
        <f t="shared" si="0"/>
        <v>Average</v>
      </c>
      <c r="F5" s="7">
        <f>(SUM(Questions!D12:D15))/(COUNT(Questions!D12:D15)*5)</f>
        <v>0.8</v>
      </c>
      <c r="G5" s="23"/>
      <c r="J5">
        <f>COUNTIF(Questions!$C$12:$C$15,Questions!$F$2)</f>
        <v>1</v>
      </c>
      <c r="K5">
        <f>COUNTIF(Questions!$C$12:$C$15,Questions!$F$3)</f>
        <v>0</v>
      </c>
      <c r="L5">
        <f>COUNTIF(Questions!$C$12:$C$15,Questions!$F$4)</f>
        <v>0</v>
      </c>
      <c r="M5">
        <f>COUNTIF(Questions!$C$12:$C$15,Questions!$F$5)</f>
        <v>0</v>
      </c>
      <c r="N5">
        <f>COUNTIF(Questions!$C$12:$C$15,Questions!$F$6)</f>
        <v>3</v>
      </c>
      <c r="R5" s="8">
        <v>0.85</v>
      </c>
      <c r="S5" s="3" t="s">
        <v>78</v>
      </c>
    </row>
    <row r="6" spans="1:19" x14ac:dyDescent="0.2">
      <c r="A6" s="23" t="s">
        <v>7</v>
      </c>
      <c r="B6" t="s">
        <v>4</v>
      </c>
      <c r="C6" s="2" t="s">
        <v>31</v>
      </c>
      <c r="D6" t="str">
        <f t="shared" si="0"/>
        <v>Poor</v>
      </c>
      <c r="F6" s="7">
        <f>(SUM(Questions!D16:D20))/(COUNT(Questions!D16:D20)*5)</f>
        <v>0.56000000000000005</v>
      </c>
      <c r="G6" s="22">
        <f>AVERAGE(F6:F8)</f>
        <v>0.56666666666666665</v>
      </c>
      <c r="J6">
        <f>COUNTIF(Questions!$C$16:$C$20,Questions!$F$2)</f>
        <v>0</v>
      </c>
      <c r="K6">
        <f>COUNTIF(Questions!$C$16:$C$20,Questions!$F$3)</f>
        <v>2</v>
      </c>
      <c r="L6">
        <f>COUNTIF(Questions!$C$16:$C$20,Questions!$F$4)</f>
        <v>2</v>
      </c>
      <c r="M6">
        <f>COUNTIF(Questions!$C$16:$C$20,Questions!$F$5)</f>
        <v>1</v>
      </c>
      <c r="N6">
        <f>COUNTIF(Questions!$C$16:$C$20,Questions!$F$6)</f>
        <v>0</v>
      </c>
      <c r="O6" t="s">
        <v>97</v>
      </c>
      <c r="R6" s="9">
        <v>0.95</v>
      </c>
      <c r="S6" s="4" t="s">
        <v>10</v>
      </c>
    </row>
    <row r="7" spans="1:19" x14ac:dyDescent="0.2">
      <c r="A7" s="23"/>
      <c r="B7" t="s">
        <v>5</v>
      </c>
      <c r="C7" s="2" t="s">
        <v>34</v>
      </c>
      <c r="D7" t="str">
        <f t="shared" si="0"/>
        <v>Fair</v>
      </c>
      <c r="F7" s="7">
        <f>(SUM(Questions!D20:D24))/(COUNT(Questions!D21:D24)*5)</f>
        <v>0.7</v>
      </c>
      <c r="G7" s="23"/>
      <c r="J7">
        <f>COUNTIF(Questions!$C$21:$C$24,Questions!$F$2)</f>
        <v>1</v>
      </c>
      <c r="K7">
        <f>COUNTIF(Questions!$C$21:$C$24,Questions!$F$3)</f>
        <v>1</v>
      </c>
      <c r="L7">
        <f>COUNTIF(Questions!$C$21:$C$24,Questions!$F$4)</f>
        <v>1</v>
      </c>
      <c r="M7">
        <f>COUNTIF(Questions!$C$21:$C$24,Questions!$F$5)</f>
        <v>1</v>
      </c>
      <c r="N7">
        <f>COUNTIF(Questions!$C$21:$C$24,Questions!$F$6)</f>
        <v>0</v>
      </c>
    </row>
    <row r="8" spans="1:19" ht="13.5" thickBot="1" x14ac:dyDescent="0.25">
      <c r="A8" s="23"/>
      <c r="B8" t="s">
        <v>6</v>
      </c>
      <c r="C8" s="2" t="s">
        <v>30</v>
      </c>
      <c r="D8" t="str">
        <f t="shared" si="0"/>
        <v>Poor</v>
      </c>
      <c r="F8" s="7">
        <f>(SUM(Questions!D25:D29))/(COUNT(Questions!D25:D29)*5)</f>
        <v>0.44</v>
      </c>
      <c r="G8" s="23"/>
      <c r="J8">
        <f>COUNTIF(Questions!$C$25:$C$29,Questions!$F$2)</f>
        <v>3</v>
      </c>
      <c r="K8">
        <f>COUNTIF(Questions!$C$25:$C$29,Questions!$F$3)</f>
        <v>0</v>
      </c>
      <c r="L8">
        <f>COUNTIF(Questions!$C$25:$C$29,Questions!$F$4)</f>
        <v>0</v>
      </c>
      <c r="M8">
        <f>COUNTIF(Questions!$C$25:$C$29,Questions!$F$5)</f>
        <v>2</v>
      </c>
      <c r="N8">
        <f>COUNTIF(Questions!$C$25:$C$29,Questions!$F$6)</f>
        <v>0</v>
      </c>
    </row>
    <row r="9" spans="1:19" ht="14.25" thickTop="1" thickBot="1" x14ac:dyDescent="0.25">
      <c r="A9" s="1" t="s">
        <v>12</v>
      </c>
      <c r="B9" s="1"/>
      <c r="C9" s="1"/>
      <c r="D9" s="1"/>
      <c r="E9" s="1"/>
      <c r="F9" s="1"/>
      <c r="G9" s="17">
        <f>AVERAGE(F10:F15)</f>
        <v>0.68</v>
      </c>
      <c r="J9" t="s">
        <v>97</v>
      </c>
      <c r="K9" t="s">
        <v>97</v>
      </c>
      <c r="L9" t="s">
        <v>97</v>
      </c>
      <c r="M9" t="s">
        <v>97</v>
      </c>
      <c r="N9" t="s">
        <v>97</v>
      </c>
    </row>
    <row r="10" spans="1:19" ht="13.5" thickTop="1" x14ac:dyDescent="0.2">
      <c r="A10" s="23" t="s">
        <v>14</v>
      </c>
      <c r="B10" t="s">
        <v>124</v>
      </c>
      <c r="C10" s="2" t="s">
        <v>35</v>
      </c>
      <c r="D10" t="str">
        <f>VLOOKUP(F10,$R$2:$S$6,2)</f>
        <v>Poor</v>
      </c>
      <c r="F10" s="7">
        <f>(SUM(Questions!D30:D34))/(COUNT(Questions!D30:D34)*5)</f>
        <v>0.44</v>
      </c>
      <c r="G10" s="22">
        <f>AVERAGE(F10:F12)</f>
        <v>0.76000000000000012</v>
      </c>
      <c r="J10">
        <f>COUNTIF(Questions!$C$30:$C$34,Questions!$F$2)</f>
        <v>3</v>
      </c>
      <c r="K10">
        <f>COUNTIF(Questions!$C$30:$C$34,Questions!$F$3)</f>
        <v>0</v>
      </c>
      <c r="L10">
        <f>COUNTIF(Questions!$C$30:$C$34,Questions!$F$4)</f>
        <v>1</v>
      </c>
      <c r="M10">
        <f>COUNTIF(Questions!$C$30:$C$34,Questions!$F$5)</f>
        <v>0</v>
      </c>
      <c r="N10">
        <f>COUNTIF(Questions!$C$30:$C$34,Questions!$F$6)</f>
        <v>1</v>
      </c>
    </row>
    <row r="11" spans="1:19" x14ac:dyDescent="0.2">
      <c r="A11" s="23"/>
      <c r="B11" t="s">
        <v>20</v>
      </c>
      <c r="C11" s="2" t="s">
        <v>31</v>
      </c>
      <c r="D11" t="str">
        <f t="shared" ref="D11:D22" si="1">VLOOKUP(F11,$R$2:$S$6,2)</f>
        <v>Average</v>
      </c>
      <c r="F11" s="7">
        <f>(SUM(Questions!D35:D39))/(COUNT(Questions!D35:D39)*5)</f>
        <v>0.84</v>
      </c>
      <c r="G11" s="23"/>
      <c r="J11">
        <f>COUNTIF(Questions!$C$35:$C$39,Questions!$F$2)</f>
        <v>1</v>
      </c>
      <c r="K11">
        <f>COUNTIF(Questions!$C$35:$C$39,Questions!$F$3)</f>
        <v>0</v>
      </c>
      <c r="L11">
        <f>COUNTIF(Questions!$C$35:$C$39,Questions!$F$4)</f>
        <v>0</v>
      </c>
      <c r="M11">
        <f>COUNTIF(Questions!$C$35:$C$39,Questions!$F$5)</f>
        <v>0</v>
      </c>
      <c r="N11">
        <f>COUNTIF(Questions!$C$35:$C$39,Questions!$F$6)</f>
        <v>4</v>
      </c>
    </row>
    <row r="12" spans="1:19" x14ac:dyDescent="0.2">
      <c r="A12" s="23"/>
      <c r="B12" t="s">
        <v>21</v>
      </c>
      <c r="C12" s="2" t="s">
        <v>36</v>
      </c>
      <c r="D12" t="str">
        <f t="shared" si="1"/>
        <v>Excellent</v>
      </c>
      <c r="F12" s="7">
        <f>(SUM(Questions!D40:D43))/(COUNT(Questions!D40:D43)*5)</f>
        <v>1</v>
      </c>
      <c r="G12" s="23"/>
      <c r="J12">
        <f>COUNTIF(Questions!$C$40:$C$43,Questions!$F$2)</f>
        <v>0</v>
      </c>
      <c r="K12">
        <f>COUNTIF(Questions!$C$40:$C$43,Questions!$F$3)</f>
        <v>0</v>
      </c>
      <c r="L12">
        <f>COUNTIF(Questions!$C$40:$C$43,Questions!$F$4)</f>
        <v>0</v>
      </c>
      <c r="M12">
        <f>COUNTIF(Questions!$C$40:$C$43,Questions!$F$5)</f>
        <v>0</v>
      </c>
      <c r="N12">
        <f>COUNTIF(Questions!$C$40:$C$43,Questions!$F$6)</f>
        <v>4</v>
      </c>
    </row>
    <row r="13" spans="1:19" x14ac:dyDescent="0.2">
      <c r="A13" s="23" t="s">
        <v>15</v>
      </c>
      <c r="B13" t="s">
        <v>22</v>
      </c>
      <c r="C13" s="2" t="s">
        <v>34</v>
      </c>
      <c r="D13" t="str">
        <f t="shared" si="1"/>
        <v>Poor</v>
      </c>
      <c r="F13" s="7">
        <f>(SUM(Questions!D44:D47))/(COUNT(Questions!D44:D47)*5)</f>
        <v>0.2</v>
      </c>
      <c r="G13" s="22">
        <f>AVERAGE(F13:F15)</f>
        <v>0.6</v>
      </c>
      <c r="J13">
        <f>COUNTIF(Questions!$C$44:$C$47,Questions!$F$2)</f>
        <v>4</v>
      </c>
      <c r="K13">
        <f>COUNTIF(Questions!$C$44:$C$47,Questions!$F$3)</f>
        <v>0</v>
      </c>
      <c r="L13">
        <f>COUNTIF(Questions!$C$44:$C$47,Questions!$F$4)</f>
        <v>0</v>
      </c>
      <c r="M13">
        <f>COUNTIF(Questions!$C$44:$C$47,Questions!$F$5)</f>
        <v>0</v>
      </c>
      <c r="N13">
        <f>COUNTIF(Questions!$C$44:$C$47,Questions!$F$6)</f>
        <v>0</v>
      </c>
      <c r="O13" t="s">
        <v>97</v>
      </c>
    </row>
    <row r="14" spans="1:19" x14ac:dyDescent="0.2">
      <c r="A14" s="23"/>
      <c r="B14" t="s">
        <v>23</v>
      </c>
      <c r="C14" s="2" t="s">
        <v>37</v>
      </c>
      <c r="D14" t="str">
        <f t="shared" si="1"/>
        <v>Excellent</v>
      </c>
      <c r="F14" s="7">
        <f>(SUM(Questions!D48:D52))/(COUNT(Questions!D48:D52)*5)</f>
        <v>1</v>
      </c>
      <c r="G14" s="23"/>
      <c r="J14">
        <f>COUNTIF(Questions!$C$48:$C$52,Questions!$F$2)</f>
        <v>0</v>
      </c>
      <c r="K14">
        <f>COUNTIF(Questions!$C$48:$C$52,Questions!$F$3)</f>
        <v>0</v>
      </c>
      <c r="L14">
        <f>COUNTIF(Questions!$C$48:$C$52,Questions!$F$4)</f>
        <v>0</v>
      </c>
      <c r="M14">
        <f>COUNTIF(Questions!$C$48:$C$52,Questions!$F$5)</f>
        <v>0</v>
      </c>
      <c r="N14">
        <f>COUNTIF(Questions!$C$48:$C$52,Questions!$F$6)</f>
        <v>5</v>
      </c>
    </row>
    <row r="15" spans="1:19" ht="13.5" thickBot="1" x14ac:dyDescent="0.25">
      <c r="A15" s="23"/>
      <c r="B15" t="s">
        <v>24</v>
      </c>
      <c r="C15" s="2" t="s">
        <v>30</v>
      </c>
      <c r="D15" t="str">
        <f t="shared" si="1"/>
        <v>Poor</v>
      </c>
      <c r="F15" s="7">
        <f>(SUM(Questions!D53:D57))/(COUNT(Questions!D53:D57)*5)</f>
        <v>0.6</v>
      </c>
      <c r="G15" s="23"/>
      <c r="J15">
        <f>COUNTIF(Questions!$C$53:$C$57,Questions!$F$2)</f>
        <v>2</v>
      </c>
      <c r="K15">
        <f>COUNTIF(Questions!$C$53:$C$57,Questions!$F$3)</f>
        <v>0</v>
      </c>
      <c r="L15">
        <f>COUNTIF(Questions!$C$53:$C$57,Questions!$F$4)</f>
        <v>0</v>
      </c>
      <c r="M15">
        <f>COUNTIF(Questions!$C$53:$C$57,Questions!$F$5)</f>
        <v>2</v>
      </c>
      <c r="N15">
        <f>COUNTIF(Questions!$C$53:$C$57,Questions!$F$6)</f>
        <v>1</v>
      </c>
    </row>
    <row r="16" spans="1:19" ht="14.25" thickTop="1" thickBot="1" x14ac:dyDescent="0.25">
      <c r="A16" s="1" t="s">
        <v>16</v>
      </c>
      <c r="B16" s="1"/>
      <c r="C16" s="1"/>
      <c r="D16" s="1"/>
      <c r="E16" s="1"/>
      <c r="F16" s="1"/>
      <c r="G16" s="18">
        <f>AVERAGE(F17:F22)</f>
        <v>0.25999999999999995</v>
      </c>
      <c r="J16" t="s">
        <v>97</v>
      </c>
    </row>
    <row r="17" spans="1:14" ht="13.5" thickTop="1" x14ac:dyDescent="0.2">
      <c r="A17" s="23" t="s">
        <v>17</v>
      </c>
      <c r="B17" t="s">
        <v>25</v>
      </c>
      <c r="C17" s="2" t="s">
        <v>31</v>
      </c>
      <c r="D17" t="str">
        <f t="shared" si="1"/>
        <v>Poor</v>
      </c>
      <c r="F17" s="7">
        <f>(SUM(Questions!D58:D58))/(COUNT(Questions!D58:D58)*5)</f>
        <v>0.2</v>
      </c>
      <c r="G17" s="22">
        <f>AVERAGE(F17:F19)</f>
        <v>0.28666666666666668</v>
      </c>
      <c r="J17">
        <f>COUNTIF(Questions!$C$58:$C$58,Questions!$F$2)</f>
        <v>1</v>
      </c>
      <c r="K17">
        <f>COUNTIF(Questions!$C$58:$C$58,Questions!$F$3)</f>
        <v>0</v>
      </c>
      <c r="L17">
        <f>COUNTIF(Questions!$C$58:$C$58,Questions!$F$4)</f>
        <v>0</v>
      </c>
      <c r="M17">
        <f>COUNTIF(Questions!$C$58:$C$58,Questions!$F$5)</f>
        <v>0</v>
      </c>
      <c r="N17">
        <f>COUNTIF(Questions!$C$58:$C$58,Questions!$F$6)</f>
        <v>0</v>
      </c>
    </row>
    <row r="18" spans="1:14" x14ac:dyDescent="0.2">
      <c r="A18" s="23"/>
      <c r="B18" t="s">
        <v>26</v>
      </c>
      <c r="C18" s="2" t="s">
        <v>38</v>
      </c>
      <c r="D18" t="str">
        <f t="shared" si="1"/>
        <v>Poor</v>
      </c>
      <c r="F18" s="7">
        <f>(SUM(Questions!D59:D62))/(COUNT(Questions!D59:D62)*5)</f>
        <v>0.3</v>
      </c>
      <c r="G18" s="23"/>
      <c r="J18">
        <f>COUNTIF(Questions!$C$59:$C$62,Questions!$F$2)</f>
        <v>3</v>
      </c>
      <c r="K18">
        <f>COUNTIF(Questions!$C$59:$C$62,Questions!$F$3)</f>
        <v>0</v>
      </c>
      <c r="L18">
        <f>COUNTIF(Questions!$C$59:$C$62,Questions!$F$4)</f>
        <v>1</v>
      </c>
      <c r="M18">
        <f>COUNTIF(Questions!$C$59:$C$62,Questions!$F$5)</f>
        <v>0</v>
      </c>
      <c r="N18">
        <f>COUNTIF(Questions!$C$59:$C$62,Questions!$F$6)</f>
        <v>0</v>
      </c>
    </row>
    <row r="19" spans="1:14" x14ac:dyDescent="0.2">
      <c r="A19" s="23"/>
      <c r="B19" t="s">
        <v>27</v>
      </c>
      <c r="C19" s="2" t="s">
        <v>30</v>
      </c>
      <c r="D19" t="str">
        <f t="shared" si="1"/>
        <v>Poor</v>
      </c>
      <c r="F19" s="7">
        <f>(SUM(Questions!D63:D67))/(COUNT(Questions!D63:D67)*5)</f>
        <v>0.36</v>
      </c>
      <c r="G19" s="23"/>
      <c r="J19">
        <f>COUNTIF(Questions!$C$63:$C$67,Questions!$F$2)</f>
        <v>3</v>
      </c>
      <c r="K19">
        <f>COUNTIF(Questions!$C$63:$C$67,Questions!$F$3)</f>
        <v>0</v>
      </c>
      <c r="L19">
        <f>COUNTIF(Questions!$C$63:$C$67,Questions!$F$4)</f>
        <v>2</v>
      </c>
      <c r="M19">
        <f>COUNTIF(Questions!$C$63:$C$67,Questions!$F$5)</f>
        <v>0</v>
      </c>
      <c r="N19">
        <f>COUNTIF(Questions!$C$63:$C$67,Questions!$F$6)</f>
        <v>0</v>
      </c>
    </row>
    <row r="20" spans="1:14" x14ac:dyDescent="0.2">
      <c r="A20" s="28" t="s">
        <v>18</v>
      </c>
      <c r="B20" t="s">
        <v>28</v>
      </c>
      <c r="C20" s="2" t="s">
        <v>30</v>
      </c>
      <c r="D20" t="str">
        <f t="shared" si="1"/>
        <v>Poor</v>
      </c>
      <c r="F20" s="7">
        <f>(SUM(Questions!D68:D71))/(COUNT(Questions!D68:D71)*5)</f>
        <v>0.3</v>
      </c>
      <c r="G20" s="29">
        <f>AVERAGE(F20:F22)</f>
        <v>0.23333333333333331</v>
      </c>
      <c r="J20">
        <f>COUNTIF(Questions!$C$68:$C$71,Questions!$F$2)</f>
        <v>3</v>
      </c>
      <c r="K20">
        <f>COUNTIF(Questions!$C$68:$C$71,Questions!$F$3)</f>
        <v>0</v>
      </c>
      <c r="L20">
        <f>COUNTIF(Questions!$C$68:$C$71,Questions!$F$4)</f>
        <v>1</v>
      </c>
      <c r="M20">
        <f>COUNTIF(Questions!$C$68:$C$71,Questions!$F$5)</f>
        <v>0</v>
      </c>
      <c r="N20">
        <f>COUNTIF(Questions!$C$68:$C$71,Questions!$F$6)</f>
        <v>0</v>
      </c>
    </row>
    <row r="21" spans="1:14" x14ac:dyDescent="0.2">
      <c r="A21" s="28"/>
      <c r="B21" t="s">
        <v>29</v>
      </c>
      <c r="C21" s="2" t="s">
        <v>30</v>
      </c>
      <c r="D21" t="str">
        <f t="shared" si="1"/>
        <v>Poor</v>
      </c>
      <c r="F21" s="7">
        <f>(SUM(Questions!D73:D76))/(COUNT(Questions!D73:D76)*5)</f>
        <v>0.2</v>
      </c>
      <c r="G21" s="29"/>
      <c r="J21">
        <f>COUNTIF(Questions!$C$73:$C$76,Questions!$F$2)</f>
        <v>4</v>
      </c>
      <c r="K21">
        <f>COUNTIF(Questions!$C$73:$C$76,Questions!$F$3)</f>
        <v>0</v>
      </c>
      <c r="L21">
        <f>COUNTIF(Questions!$C$73:$C$76,Questions!$F$4)</f>
        <v>0</v>
      </c>
      <c r="M21">
        <f>COUNTIF(Questions!$C$73:$C$76,Questions!$F$5)</f>
        <v>0</v>
      </c>
      <c r="N21">
        <f>COUNTIF(Questions!$C$73:$C$76,Questions!$F$6)</f>
        <v>0</v>
      </c>
    </row>
    <row r="22" spans="1:14" ht="13.5" thickBot="1" x14ac:dyDescent="0.25">
      <c r="A22" s="28"/>
      <c r="B22" t="s">
        <v>45</v>
      </c>
      <c r="C22" s="2" t="s">
        <v>30</v>
      </c>
      <c r="D22" t="str">
        <f t="shared" si="1"/>
        <v>Poor</v>
      </c>
      <c r="F22" s="7">
        <f>(SUM(Questions!D77:D81))/(COUNT(Questions!D77:D81)*5)</f>
        <v>0.2</v>
      </c>
      <c r="G22" s="29"/>
      <c r="J22">
        <f>COUNTIF(Questions!$C$77:$C$81,Questions!$F$2)</f>
        <v>5</v>
      </c>
      <c r="K22">
        <f>COUNTIF(Questions!$C$77:$C$81,Questions!$F$3)</f>
        <v>0</v>
      </c>
      <c r="L22">
        <f>COUNTIF(Questions!$C$77:$C$81,Questions!$F$4)</f>
        <v>0</v>
      </c>
      <c r="M22">
        <f>COUNTIF(Questions!$C$77:$C$81,Questions!$F$5)</f>
        <v>0</v>
      </c>
      <c r="N22">
        <f>COUNTIF(Questions!$C$77:$C$81,Questions!$F$6)</f>
        <v>0</v>
      </c>
    </row>
    <row r="23" spans="1:14" ht="13.5" thickTop="1" x14ac:dyDescent="0.2">
      <c r="A23" s="26" t="s">
        <v>47</v>
      </c>
      <c r="B23" s="27"/>
      <c r="C23" s="27"/>
      <c r="D23" s="27"/>
      <c r="E23" s="27"/>
      <c r="F23" s="6"/>
      <c r="G23" s="21">
        <f>AVERAGE(G2,G9,G16)</f>
        <v>0.52259259259259261</v>
      </c>
      <c r="J23">
        <f>COUNTIF(Questions!C2:C81,Questions!F2)</f>
        <v>35</v>
      </c>
      <c r="K23">
        <f>COUNTIF(Questions!C2:C81,Questions!F3)</f>
        <v>3</v>
      </c>
      <c r="L23">
        <f>COUNTIF(Questions!C2:C81,Questions!F4)</f>
        <v>17</v>
      </c>
      <c r="M23">
        <f>COUNTIF(Questions!C2:C81,Questions!F5)</f>
        <v>6</v>
      </c>
      <c r="N23">
        <f>COUNTIF(Questions!C2:C81,Questions!F6)</f>
        <v>19</v>
      </c>
    </row>
    <row r="29" spans="1:14" x14ac:dyDescent="0.2">
      <c r="A29" t="str">
        <f>A2</f>
        <v>GREAT CUSTOMERS</v>
      </c>
      <c r="B29" s="16">
        <f>G2</f>
        <v>0.62777777777777766</v>
      </c>
      <c r="E29" s="16"/>
    </row>
    <row r="30" spans="1:14" x14ac:dyDescent="0.2">
      <c r="A30" t="str">
        <f>A9</f>
        <v>EASY SALES</v>
      </c>
      <c r="B30" s="16">
        <f>G9</f>
        <v>0.68</v>
      </c>
    </row>
    <row r="31" spans="1:14" x14ac:dyDescent="0.2">
      <c r="A31" t="str">
        <f>A16</f>
        <v>LONG LIFE</v>
      </c>
      <c r="B31" s="16">
        <f>G16</f>
        <v>0.25999999999999995</v>
      </c>
    </row>
    <row r="34" spans="1:2" x14ac:dyDescent="0.2">
      <c r="A34" t="str">
        <f>A3</f>
        <v>Customer Characteristics</v>
      </c>
      <c r="B34" s="16">
        <f>G3</f>
        <v>0.68888888888888877</v>
      </c>
    </row>
    <row r="35" spans="1:2" x14ac:dyDescent="0.2">
      <c r="A35" t="str">
        <f>A6</f>
        <v>Customer Value to Company</v>
      </c>
      <c r="B35" s="16">
        <f>G6</f>
        <v>0.56666666666666665</v>
      </c>
    </row>
    <row r="36" spans="1:2" x14ac:dyDescent="0.2">
      <c r="A36" t="str">
        <f>A10</f>
        <v>Value to Customer</v>
      </c>
      <c r="B36" s="16">
        <f>G10</f>
        <v>0.76000000000000012</v>
      </c>
    </row>
    <row r="37" spans="1:2" x14ac:dyDescent="0.2">
      <c r="A37" t="str">
        <f>A13</f>
        <v>Customer Acquisition Cost</v>
      </c>
      <c r="B37" s="16">
        <f>G13</f>
        <v>0.6</v>
      </c>
    </row>
    <row r="38" spans="1:2" x14ac:dyDescent="0.2">
      <c r="A38" t="str">
        <f>A17</f>
        <v>Profit per Sale</v>
      </c>
      <c r="B38" s="16">
        <f>G17</f>
        <v>0.28666666666666668</v>
      </c>
    </row>
    <row r="39" spans="1:2" x14ac:dyDescent="0.2">
      <c r="A39" t="str">
        <f>A20</f>
        <v>Investment Required</v>
      </c>
      <c r="B39" s="16">
        <f>G20</f>
        <v>0.23333333333333331</v>
      </c>
    </row>
    <row r="41" spans="1:2" x14ac:dyDescent="0.2">
      <c r="A41" t="str">
        <f t="shared" ref="A41:A46" si="2">B3</f>
        <v>Number</v>
      </c>
      <c r="B41" s="16">
        <f t="shared" ref="B41:B46" si="3">F3</f>
        <v>0.6</v>
      </c>
    </row>
    <row r="42" spans="1:2" x14ac:dyDescent="0.2">
      <c r="A42" t="str">
        <f t="shared" si="2"/>
        <v>Ease of Finding</v>
      </c>
      <c r="B42" s="16">
        <f t="shared" si="3"/>
        <v>0.66666666666666663</v>
      </c>
    </row>
    <row r="43" spans="1:2" x14ac:dyDescent="0.2">
      <c r="A43" t="str">
        <f t="shared" si="2"/>
        <v>Spending Pattern</v>
      </c>
      <c r="B43" s="16">
        <f t="shared" si="3"/>
        <v>0.8</v>
      </c>
    </row>
    <row r="44" spans="1:2" x14ac:dyDescent="0.2">
      <c r="A44" t="str">
        <f t="shared" si="2"/>
        <v>$ Value of Sale</v>
      </c>
      <c r="B44" s="16">
        <f t="shared" si="3"/>
        <v>0.56000000000000005</v>
      </c>
    </row>
    <row r="45" spans="1:2" x14ac:dyDescent="0.2">
      <c r="A45" t="str">
        <f t="shared" si="2"/>
        <v>Repeat Sales</v>
      </c>
      <c r="B45" s="16">
        <f t="shared" si="3"/>
        <v>0.7</v>
      </c>
    </row>
    <row r="46" spans="1:2" x14ac:dyDescent="0.2">
      <c r="A46" t="str">
        <f t="shared" si="2"/>
        <v>Ongoing Sales Support</v>
      </c>
      <c r="B46" s="16">
        <f t="shared" si="3"/>
        <v>0.44</v>
      </c>
    </row>
    <row r="47" spans="1:2" x14ac:dyDescent="0.2">
      <c r="A47" t="str">
        <f t="shared" ref="A47:A52" si="4">B10</f>
        <v>How Important are you to Customer</v>
      </c>
      <c r="B47" s="16">
        <f t="shared" ref="B47:B52" si="5">F10</f>
        <v>0.44</v>
      </c>
    </row>
    <row r="48" spans="1:2" x14ac:dyDescent="0.2">
      <c r="A48" t="str">
        <f t="shared" si="4"/>
        <v>Competitive Advantage</v>
      </c>
      <c r="B48" s="16">
        <f t="shared" si="5"/>
        <v>0.84</v>
      </c>
    </row>
    <row r="49" spans="1:2" x14ac:dyDescent="0.2">
      <c r="A49" t="str">
        <f t="shared" si="4"/>
        <v>Price/Value Relationship</v>
      </c>
      <c r="B49" s="16">
        <f t="shared" si="5"/>
        <v>1</v>
      </c>
    </row>
    <row r="50" spans="1:2" x14ac:dyDescent="0.2">
      <c r="A50" t="str">
        <f t="shared" si="4"/>
        <v>Entry Points</v>
      </c>
      <c r="B50" s="16">
        <f t="shared" si="5"/>
        <v>0.2</v>
      </c>
    </row>
    <row r="51" spans="1:2" x14ac:dyDescent="0.2">
      <c r="A51" t="str">
        <f t="shared" si="4"/>
        <v>Sales Support Required</v>
      </c>
      <c r="B51" s="16">
        <f t="shared" si="5"/>
        <v>1</v>
      </c>
    </row>
    <row r="52" spans="1:2" x14ac:dyDescent="0.2">
      <c r="A52" t="str">
        <f t="shared" si="4"/>
        <v>Promotional Activities</v>
      </c>
      <c r="B52" s="16">
        <f t="shared" si="5"/>
        <v>0.6</v>
      </c>
    </row>
    <row r="53" spans="1:2" x14ac:dyDescent="0.2">
      <c r="A53" t="str">
        <f t="shared" ref="A53:A58" si="6">B17</f>
        <v>Margins</v>
      </c>
      <c r="B53" s="16">
        <f t="shared" ref="B53:B58" si="7">F17</f>
        <v>0.2</v>
      </c>
    </row>
    <row r="54" spans="1:2" x14ac:dyDescent="0.2">
      <c r="A54" t="str">
        <f t="shared" si="6"/>
        <v xml:space="preserve">Up-Selling and Cross-Selling </v>
      </c>
      <c r="B54" s="16">
        <f t="shared" si="7"/>
        <v>0.3</v>
      </c>
    </row>
    <row r="55" spans="1:2" x14ac:dyDescent="0.2">
      <c r="A55" t="str">
        <f t="shared" si="6"/>
        <v>Ongoing Product Cost</v>
      </c>
      <c r="B55" s="16">
        <f t="shared" si="7"/>
        <v>0.36</v>
      </c>
    </row>
    <row r="56" spans="1:2" x14ac:dyDescent="0.2">
      <c r="A56" t="str">
        <f t="shared" si="6"/>
        <v>To Enter Business</v>
      </c>
      <c r="B56" s="16">
        <f t="shared" si="7"/>
        <v>0.3</v>
      </c>
    </row>
    <row r="57" spans="1:2" x14ac:dyDescent="0.2">
      <c r="A57" t="str">
        <f t="shared" si="6"/>
        <v>To Keep Market Share</v>
      </c>
      <c r="B57" s="16">
        <f t="shared" si="7"/>
        <v>0.2</v>
      </c>
    </row>
    <row r="58" spans="1:2" x14ac:dyDescent="0.2">
      <c r="A58" t="str">
        <f t="shared" si="6"/>
        <v>To Stay on the Cutting Edge</v>
      </c>
      <c r="B58" s="16">
        <f t="shared" si="7"/>
        <v>0.2</v>
      </c>
    </row>
  </sheetData>
  <mergeCells count="14">
    <mergeCell ref="G13:G15"/>
    <mergeCell ref="A10:A12"/>
    <mergeCell ref="A13:A15"/>
    <mergeCell ref="F1:G1"/>
    <mergeCell ref="A23:E23"/>
    <mergeCell ref="A17:A19"/>
    <mergeCell ref="A20:A22"/>
    <mergeCell ref="G17:G19"/>
    <mergeCell ref="G20:G22"/>
    <mergeCell ref="A3:A5"/>
    <mergeCell ref="A6:A8"/>
    <mergeCell ref="G3:G5"/>
    <mergeCell ref="G6:G8"/>
    <mergeCell ref="G10:G12"/>
  </mergeCells>
  <phoneticPr fontId="2" type="noConversion"/>
  <conditionalFormatting sqref="G17:G22 G10:G15">
    <cfRule type="cellIs" dxfId="11" priority="1" stopIfTrue="1" operator="lessThanOrEqual">
      <formula>5</formula>
    </cfRule>
    <cfRule type="cellIs" dxfId="10" priority="2" stopIfTrue="1" operator="lessThanOrEqual">
      <formula>8</formula>
    </cfRule>
    <cfRule type="cellIs" dxfId="9" priority="3" stopIfTrue="1" operator="greaterThanOrEqual">
      <formula>9</formula>
    </cfRule>
  </conditionalFormatting>
  <conditionalFormatting sqref="G3:G8">
    <cfRule type="cellIs" dxfId="8" priority="4" stopIfTrue="1" operator="lessThanOrEqual">
      <formula>0.66</formula>
    </cfRule>
    <cfRule type="cellIs" dxfId="7" priority="5" stopIfTrue="1" operator="lessThanOrEqual">
      <formula>0.75</formula>
    </cfRule>
    <cfRule type="cellIs" dxfId="6" priority="6" stopIfTrue="1" operator="greaterThanOrEqual">
      <formula>0.85</formula>
    </cfRule>
  </conditionalFormatting>
  <conditionalFormatting sqref="G2 G23">
    <cfRule type="cellIs" dxfId="5" priority="7" stopIfTrue="1" operator="lessThanOrEqual">
      <formula>0.66</formula>
    </cfRule>
    <cfRule type="cellIs" dxfId="4" priority="8" stopIfTrue="1" operator="lessThan">
      <formula>0.85</formula>
    </cfRule>
    <cfRule type="cellIs" dxfId="3" priority="9" stopIfTrue="1" operator="greaterThanOrEqual">
      <formula>0.85</formula>
    </cfRule>
  </conditionalFormatting>
  <conditionalFormatting sqref="G9 G16">
    <cfRule type="cellIs" dxfId="2" priority="10" stopIfTrue="1" operator="lessThanOrEqual">
      <formula>0.66</formula>
    </cfRule>
    <cfRule type="cellIs" dxfId="1" priority="11" stopIfTrue="1" operator="lessThan">
      <formula>0.85</formula>
    </cfRule>
    <cfRule type="cellIs" dxfId="0" priority="12" stopIfTrue="1" operator="greaterThanOrEqual">
      <formula>0.85</formula>
    </cfRule>
  </conditionalFormatting>
  <dataValidations count="1">
    <dataValidation type="list" allowBlank="1" showInputMessage="1" showErrorMessage="1" sqref="E3:E8 E17:E22 E10:E15">
      <formula1>$H$2:$H$3</formula1>
    </dataValidation>
  </dataValidations>
  <pageMargins left="0.75" right="0.75" top="1" bottom="1" header="0.5" footer="0.5"/>
  <pageSetup scale="49" orientation="landscape" horizontalDpi="300" verticalDpi="300" r:id="rId1"/>
  <headerFooter alignWithMargins="0"/>
  <ignoredErrors>
    <ignoredError sqref="F3:F6" formulaRange="1"/>
    <ignoredError sqref="J4 J18:N18" formula="1"/>
    <ignoredError sqref="G20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15641EB-17EA-46C5-8142-352CBB062E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Questions</vt:lpstr>
      <vt:lpstr>Assessment Charts</vt:lpstr>
      <vt:lpstr>Recommendations</vt:lpstr>
      <vt:lpstr>Factor Assessment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Business model calculator</dc:title>
  <dc:creator>Kenan Çılman</dc:creator>
  <cp:keywords/>
  <dc:description>© 2005 Brian Keith Seitz
Intellectual Arbitrage Group</dc:description>
  <cp:lastModifiedBy>Kenan Çılman</cp:lastModifiedBy>
  <cp:lastPrinted>2007-02-23T01:44:26Z</cp:lastPrinted>
  <dcterms:created xsi:type="dcterms:W3CDTF">2014-10-25T20:56:06Z</dcterms:created>
  <dcterms:modified xsi:type="dcterms:W3CDTF">2014-10-25T20:56:06Z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TC103624289990</vt:lpwstr>
  </property>
</Properties>
</file>